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90" windowWidth="9135" windowHeight="4965" tabRatio="736" activeTab="1"/>
  </bookViews>
  <sheets>
    <sheet name="G-1" sheetId="4678" r:id="rId1"/>
    <sheet name="G-2" sheetId="4684" r:id="rId2"/>
    <sheet name="G-Totales" sheetId="4681" r:id="rId3"/>
    <sheet name="DIAGRAMA DE VOL" sheetId="4688" r:id="rId4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25725"/>
</workbook>
</file>

<file path=xl/calcChain.xml><?xml version="1.0" encoding="utf-8"?>
<calcChain xmlns="http://schemas.openxmlformats.org/spreadsheetml/2006/main">
  <c r="F22" i="4678"/>
  <c r="F21"/>
  <c r="F20"/>
  <c r="F19"/>
  <c r="F18"/>
  <c r="F17"/>
  <c r="F16"/>
  <c r="H13" i="4688" s="1"/>
  <c r="F15" i="4678"/>
  <c r="F14"/>
  <c r="F13"/>
  <c r="F12"/>
  <c r="F11"/>
  <c r="F10"/>
  <c r="B13" i="4688" s="1"/>
  <c r="P11" i="4681"/>
  <c r="Q11"/>
  <c r="R11"/>
  <c r="S11"/>
  <c r="P12"/>
  <c r="Q12"/>
  <c r="R12"/>
  <c r="S12"/>
  <c r="P13"/>
  <c r="Q13"/>
  <c r="R13"/>
  <c r="S13"/>
  <c r="P14"/>
  <c r="Q14"/>
  <c r="R14"/>
  <c r="S14"/>
  <c r="P15"/>
  <c r="Q15"/>
  <c r="R15"/>
  <c r="S15"/>
  <c r="P16"/>
  <c r="Q16"/>
  <c r="R16"/>
  <c r="S16"/>
  <c r="P17"/>
  <c r="Q17"/>
  <c r="R17"/>
  <c r="S17"/>
  <c r="P18"/>
  <c r="Q18"/>
  <c r="R18"/>
  <c r="S18"/>
  <c r="P19"/>
  <c r="Q19"/>
  <c r="R19"/>
  <c r="S19"/>
  <c r="P20"/>
  <c r="Q20"/>
  <c r="R20"/>
  <c r="S20"/>
  <c r="P21"/>
  <c r="Q21"/>
  <c r="R21"/>
  <c r="S21"/>
  <c r="Q10"/>
  <c r="R10"/>
  <c r="S10"/>
  <c r="P10"/>
  <c r="I11"/>
  <c r="J11"/>
  <c r="K11"/>
  <c r="L11"/>
  <c r="I12"/>
  <c r="J12"/>
  <c r="K12"/>
  <c r="L12"/>
  <c r="I13"/>
  <c r="J13"/>
  <c r="K13"/>
  <c r="L13"/>
  <c r="I14"/>
  <c r="J14"/>
  <c r="K14"/>
  <c r="L14"/>
  <c r="I15"/>
  <c r="J15"/>
  <c r="K15"/>
  <c r="L15"/>
  <c r="I16"/>
  <c r="J16"/>
  <c r="K16"/>
  <c r="L16"/>
  <c r="I17"/>
  <c r="J17"/>
  <c r="K17"/>
  <c r="L17"/>
  <c r="I18"/>
  <c r="J18"/>
  <c r="K18"/>
  <c r="L18"/>
  <c r="I19"/>
  <c r="J19"/>
  <c r="K19"/>
  <c r="L19"/>
  <c r="I20"/>
  <c r="J20"/>
  <c r="K20"/>
  <c r="L20"/>
  <c r="I21"/>
  <c r="J21"/>
  <c r="K21"/>
  <c r="L21"/>
  <c r="I22"/>
  <c r="J22"/>
  <c r="K22"/>
  <c r="L22"/>
  <c r="J10"/>
  <c r="K10"/>
  <c r="L10"/>
  <c r="I10"/>
  <c r="B22"/>
  <c r="C22"/>
  <c r="D22"/>
  <c r="E22"/>
  <c r="B11"/>
  <c r="C11"/>
  <c r="D11"/>
  <c r="E11"/>
  <c r="B12"/>
  <c r="C12"/>
  <c r="D12"/>
  <c r="E12"/>
  <c r="B13"/>
  <c r="C13"/>
  <c r="D13"/>
  <c r="E13"/>
  <c r="B14"/>
  <c r="C14"/>
  <c r="D14"/>
  <c r="E14"/>
  <c r="B15"/>
  <c r="C15"/>
  <c r="D15"/>
  <c r="E15"/>
  <c r="B16"/>
  <c r="C16"/>
  <c r="D16"/>
  <c r="E16"/>
  <c r="B17"/>
  <c r="C17"/>
  <c r="D17"/>
  <c r="E17"/>
  <c r="B18"/>
  <c r="C18"/>
  <c r="D18"/>
  <c r="E18"/>
  <c r="B19"/>
  <c r="C19"/>
  <c r="D19"/>
  <c r="E19"/>
  <c r="B20"/>
  <c r="C20"/>
  <c r="D20"/>
  <c r="E20"/>
  <c r="B21"/>
  <c r="C21"/>
  <c r="D21"/>
  <c r="E21"/>
  <c r="C10"/>
  <c r="D10"/>
  <c r="E10"/>
  <c r="B10"/>
  <c r="AJ8" i="4688"/>
  <c r="O8"/>
  <c r="Y8"/>
  <c r="S6" i="4681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C13"/>
  <c r="D13"/>
  <c r="E13"/>
  <c r="F13"/>
  <c r="G13"/>
  <c r="I13"/>
  <c r="J13"/>
  <c r="K13"/>
  <c r="M13"/>
  <c r="N13"/>
  <c r="O13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T21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N22"/>
  <c r="CB19" s="1"/>
  <c r="AL22"/>
  <c r="BZ19" s="1"/>
  <c r="AJ22"/>
  <c r="BX19" s="1"/>
  <c r="AH22"/>
  <c r="BV19" s="1"/>
  <c r="CB18"/>
  <c r="BZ18"/>
  <c r="L6" i="4681"/>
  <c r="E5"/>
  <c r="AM22" i="4688" l="1"/>
  <c r="CA19" s="1"/>
  <c r="AO22"/>
  <c r="CC19" s="1"/>
  <c r="T18"/>
  <c r="BI17" s="1"/>
  <c r="V18"/>
  <c r="BK17" s="1"/>
  <c r="X18"/>
  <c r="BM17" s="1"/>
  <c r="T17" i="4681"/>
  <c r="BU18" i="4688"/>
  <c r="CC18"/>
  <c r="BI18"/>
  <c r="BK18"/>
  <c r="BM18"/>
  <c r="BN18"/>
  <c r="AU18"/>
  <c r="T22"/>
  <c r="BI19" s="1"/>
  <c r="V22"/>
  <c r="BK19" s="1"/>
  <c r="X22"/>
  <c r="BM19" s="1"/>
  <c r="Y22"/>
  <c r="BN19" s="1"/>
  <c r="AA22"/>
  <c r="BP19" s="1"/>
  <c r="E18"/>
  <c r="AU17" s="1"/>
  <c r="BW18"/>
  <c r="BH18"/>
  <c r="BG18"/>
  <c r="BJ18"/>
  <c r="BL18"/>
  <c r="BO18"/>
  <c r="BP18"/>
  <c r="BQ18"/>
  <c r="BF18"/>
  <c r="BE18"/>
  <c r="AZ18"/>
  <c r="AX18"/>
  <c r="AV18"/>
  <c r="AW18"/>
  <c r="BA18"/>
  <c r="AY18"/>
  <c r="AG22"/>
  <c r="BU19" s="1"/>
  <c r="S22"/>
  <c r="BH19" s="1"/>
  <c r="U22"/>
  <c r="BJ19" s="1"/>
  <c r="W22"/>
  <c r="BL19" s="1"/>
  <c r="Z22"/>
  <c r="BO19" s="1"/>
  <c r="AB22"/>
  <c r="BQ19" s="1"/>
  <c r="R22"/>
  <c r="BG19" s="1"/>
  <c r="F22"/>
  <c r="AV19" s="1"/>
  <c r="P22"/>
  <c r="BE19" s="1"/>
  <c r="K22"/>
  <c r="BA19" s="1"/>
  <c r="I22"/>
  <c r="AY19" s="1"/>
  <c r="G22"/>
  <c r="AW19" s="1"/>
  <c r="H22"/>
  <c r="AX19" s="1"/>
  <c r="Q22"/>
  <c r="BF19" s="1"/>
  <c r="AG18"/>
  <c r="BU17" s="1"/>
  <c r="AI18"/>
  <c r="BW17" s="1"/>
  <c r="AK18"/>
  <c r="BY17" s="1"/>
  <c r="AM18"/>
  <c r="CA17" s="1"/>
  <c r="AO18"/>
  <c r="CC17" s="1"/>
  <c r="AD29"/>
  <c r="AF29"/>
  <c r="AJ29"/>
  <c r="AN29"/>
  <c r="AI29"/>
  <c r="AO29"/>
  <c r="S18"/>
  <c r="BH17" s="1"/>
  <c r="U18"/>
  <c r="BJ17" s="1"/>
  <c r="W18"/>
  <c r="BL17" s="1"/>
  <c r="R18"/>
  <c r="BG17" s="1"/>
  <c r="Z29"/>
  <c r="M11" i="4681"/>
  <c r="Q18" i="4688"/>
  <c r="BF17" s="1"/>
  <c r="P29"/>
  <c r="X29"/>
  <c r="AB29"/>
  <c r="P18"/>
  <c r="BE17" s="1"/>
  <c r="K18"/>
  <c r="BA17" s="1"/>
  <c r="I18"/>
  <c r="AY17" s="1"/>
  <c r="G18"/>
  <c r="AW17" s="1"/>
  <c r="J18"/>
  <c r="AZ17" s="1"/>
  <c r="H18"/>
  <c r="AX17" s="1"/>
  <c r="F18"/>
  <c r="AV17" s="1"/>
  <c r="F29"/>
  <c r="D29"/>
  <c r="N29"/>
  <c r="K29"/>
  <c r="I29"/>
  <c r="AH29"/>
  <c r="AK14"/>
  <c r="BY12" s="1"/>
  <c r="AL29"/>
  <c r="AO14"/>
  <c r="CC12" s="1"/>
  <c r="AE29"/>
  <c r="AH14"/>
  <c r="BV12" s="1"/>
  <c r="AJ14"/>
  <c r="BX12" s="1"/>
  <c r="AG29"/>
  <c r="AM14"/>
  <c r="CA12" s="1"/>
  <c r="AM29"/>
  <c r="AK29"/>
  <c r="R29"/>
  <c r="U14"/>
  <c r="BJ12" s="1"/>
  <c r="T29"/>
  <c r="W14"/>
  <c r="BL12" s="1"/>
  <c r="V29"/>
  <c r="Y14"/>
  <c r="BN12" s="1"/>
  <c r="AA14"/>
  <c r="BP12" s="1"/>
  <c r="AA29"/>
  <c r="AB14"/>
  <c r="BQ12" s="1"/>
  <c r="Q29"/>
  <c r="T14"/>
  <c r="BI12" s="1"/>
  <c r="S29"/>
  <c r="V14"/>
  <c r="BK12" s="1"/>
  <c r="U29"/>
  <c r="X14"/>
  <c r="BM12" s="1"/>
  <c r="W29"/>
  <c r="Z14"/>
  <c r="BO12" s="1"/>
  <c r="O29"/>
  <c r="R14"/>
  <c r="BG12" s="1"/>
  <c r="M29"/>
  <c r="P14"/>
  <c r="BE12" s="1"/>
  <c r="K14"/>
  <c r="BA12" s="1"/>
  <c r="H29"/>
  <c r="G29"/>
  <c r="J14"/>
  <c r="AZ12" s="1"/>
  <c r="E29"/>
  <c r="H14"/>
  <c r="AX12" s="1"/>
  <c r="C29"/>
  <c r="E14"/>
  <c r="AU12" s="1"/>
  <c r="F14"/>
  <c r="AV12" s="1"/>
  <c r="B29"/>
  <c r="J29"/>
  <c r="BY18"/>
  <c r="CA18"/>
  <c r="BX18"/>
  <c r="BV18"/>
  <c r="AK22"/>
  <c r="BY19" s="1"/>
  <c r="AI22"/>
  <c r="BW19" s="1"/>
  <c r="J22"/>
  <c r="AZ19" s="1"/>
  <c r="E22"/>
  <c r="AU19" s="1"/>
  <c r="AN18"/>
  <c r="CB17" s="1"/>
  <c r="AL18"/>
  <c r="BZ17" s="1"/>
  <c r="AJ18"/>
  <c r="BX17" s="1"/>
  <c r="AH18"/>
  <c r="BV17" s="1"/>
  <c r="AA18"/>
  <c r="BP17" s="1"/>
  <c r="Z18"/>
  <c r="BO17" s="1"/>
  <c r="AB18"/>
  <c r="BQ17" s="1"/>
  <c r="Y29"/>
  <c r="AA30" s="1"/>
  <c r="BP20" s="1"/>
  <c r="Y18"/>
  <c r="BN17" s="1"/>
  <c r="AN14"/>
  <c r="CB12" s="1"/>
  <c r="AL14"/>
  <c r="BZ12" s="1"/>
  <c r="AI14"/>
  <c r="BW12" s="1"/>
  <c r="AG14"/>
  <c r="BU12" s="1"/>
  <c r="S14"/>
  <c r="BH12" s="1"/>
  <c r="Q14"/>
  <c r="BF12" s="1"/>
  <c r="I14"/>
  <c r="AY12" s="1"/>
  <c r="G14"/>
  <c r="AW12" s="1"/>
  <c r="AK30"/>
  <c r="BY20" s="1"/>
  <c r="T21" i="4681"/>
  <c r="T19"/>
  <c r="T13"/>
  <c r="U21" i="4684"/>
  <c r="U19"/>
  <c r="U17"/>
  <c r="T15" i="4681"/>
  <c r="U18" i="4684"/>
  <c r="U15"/>
  <c r="U16"/>
  <c r="U13"/>
  <c r="T11" i="4681"/>
  <c r="U14" i="4684"/>
  <c r="N21"/>
  <c r="N20"/>
  <c r="N18"/>
  <c r="N19"/>
  <c r="N17"/>
  <c r="N16"/>
  <c r="N15"/>
  <c r="N14"/>
  <c r="N13"/>
  <c r="N10"/>
  <c r="N11"/>
  <c r="G19"/>
  <c r="G17"/>
  <c r="F15" i="4681"/>
  <c r="G15" i="4684"/>
  <c r="F13" i="4681"/>
  <c r="G13" i="4684"/>
  <c r="F11" i="4681"/>
  <c r="U20" i="4678"/>
  <c r="U21"/>
  <c r="U18"/>
  <c r="U19"/>
  <c r="U16"/>
  <c r="U17"/>
  <c r="U14"/>
  <c r="U15"/>
  <c r="T10" i="4681"/>
  <c r="U13" i="4678"/>
  <c r="N21"/>
  <c r="M19" i="4681"/>
  <c r="N20" i="4678"/>
  <c r="N19"/>
  <c r="N18"/>
  <c r="N17"/>
  <c r="M15" i="4681"/>
  <c r="N16" i="4678"/>
  <c r="N15"/>
  <c r="N13"/>
  <c r="N11"/>
  <c r="F21" i="4681"/>
  <c r="N10" i="4678"/>
  <c r="F19" i="4681"/>
  <c r="F17"/>
  <c r="G18" i="4678"/>
  <c r="G16"/>
  <c r="G13"/>
  <c r="G14"/>
  <c r="F10" i="4681"/>
  <c r="M10"/>
  <c r="M13"/>
  <c r="U20" i="4684"/>
  <c r="N22"/>
  <c r="N12"/>
  <c r="G18"/>
  <c r="G16"/>
  <c r="G14"/>
  <c r="M21" i="4681"/>
  <c r="N22" i="4678"/>
  <c r="G19"/>
  <c r="G17"/>
  <c r="G15"/>
  <c r="N12"/>
  <c r="F22" i="4681"/>
  <c r="F20"/>
  <c r="F18"/>
  <c r="F16"/>
  <c r="F14"/>
  <c r="F12"/>
  <c r="M14"/>
  <c r="M12"/>
  <c r="T20"/>
  <c r="T18"/>
  <c r="T16"/>
  <c r="T14"/>
  <c r="T12"/>
  <c r="M16"/>
  <c r="M17"/>
  <c r="M18"/>
  <c r="M22"/>
  <c r="M20"/>
  <c r="N14" i="4678"/>
  <c r="U23" i="4684" l="1"/>
  <c r="AL30" i="4688"/>
  <c r="BZ20" s="1"/>
  <c r="U23" i="4678"/>
  <c r="R30" i="4688"/>
  <c r="BG20" s="1"/>
  <c r="AO30"/>
  <c r="CC20" s="1"/>
  <c r="AJ30"/>
  <c r="BX20" s="1"/>
  <c r="Z30"/>
  <c r="BO20" s="1"/>
  <c r="S30"/>
  <c r="BH20" s="1"/>
  <c r="W30"/>
  <c r="BL20" s="1"/>
  <c r="V30"/>
  <c r="BK20" s="1"/>
  <c r="AI30"/>
  <c r="BW20" s="1"/>
  <c r="AH30"/>
  <c r="BV20" s="1"/>
  <c r="AM30"/>
  <c r="CA20" s="1"/>
  <c r="E30"/>
  <c r="AU20" s="1"/>
  <c r="I30"/>
  <c r="AY20" s="1"/>
  <c r="H30"/>
  <c r="AX20" s="1"/>
  <c r="Y30"/>
  <c r="BN20" s="1"/>
  <c r="U30"/>
  <c r="BJ20" s="1"/>
  <c r="AB30"/>
  <c r="BQ20" s="1"/>
  <c r="X30"/>
  <c r="BM20" s="1"/>
  <c r="T30"/>
  <c r="BI20" s="1"/>
  <c r="Q30"/>
  <c r="BF20" s="1"/>
  <c r="K30"/>
  <c r="BA20" s="1"/>
  <c r="F30"/>
  <c r="AV20" s="1"/>
  <c r="P30"/>
  <c r="BE20" s="1"/>
  <c r="AG30"/>
  <c r="BU20" s="1"/>
  <c r="J30"/>
  <c r="AZ20" s="1"/>
  <c r="G30"/>
  <c r="AW20" s="1"/>
  <c r="AN30"/>
  <c r="CB20" s="1"/>
  <c r="G13" i="4681"/>
  <c r="U13"/>
  <c r="N16"/>
  <c r="U20"/>
  <c r="N23" i="4684"/>
  <c r="G14" i="4681"/>
  <c r="G23" i="4684"/>
  <c r="N22" i="4681"/>
  <c r="N13"/>
  <c r="N23" i="4678"/>
  <c r="N11" i="4681"/>
  <c r="G18"/>
  <c r="G23" i="4678"/>
  <c r="U16" i="4681"/>
  <c r="N18"/>
  <c r="N15"/>
  <c r="U17"/>
  <c r="U21"/>
  <c r="G16"/>
  <c r="U14"/>
  <c r="U18"/>
  <c r="N12"/>
  <c r="G17"/>
  <c r="G19"/>
  <c r="U15"/>
  <c r="U19"/>
  <c r="N21"/>
  <c r="N10"/>
  <c r="G15"/>
  <c r="N19"/>
  <c r="N17"/>
  <c r="N14"/>
  <c r="N20"/>
  <c r="N23" l="1"/>
  <c r="U23"/>
  <c r="G23"/>
</calcChain>
</file>

<file path=xl/sharedStrings.xml><?xml version="1.0" encoding="utf-8"?>
<sst xmlns="http://schemas.openxmlformats.org/spreadsheetml/2006/main" count="402" uniqueCount="118">
  <si>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</si>
  <si>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</si>
  <si>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</si>
  <si>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</si>
  <si>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</si>
  <si>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</si>
  <si>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</si>
  <si>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</si>
  <si>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</si>
  <si>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</si>
  <si>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</si>
  <si>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</si>
  <si>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</si>
  <si>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</si>
  <si>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</si>
  <si>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</si>
  <si>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</si>
  <si>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</si>
  <si>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</si>
  <si>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</si>
  <si>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</si>
  <si>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</si>
  <si>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</si>
  <si>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</si>
  <si>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</si>
  <si>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</si>
  <si>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</si>
  <si>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</si>
  <si>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</si>
  <si>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</si>
  <si>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</si>
  <si>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</si>
  <si>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</si>
  <si>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</si>
  <si>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</si>
  <si>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</si>
  <si>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</si>
  <si>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</si>
  <si>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</si>
  <si>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</si>
  <si>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</si>
  <si>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</si>
  <si>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</si>
  <si>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</si>
  <si>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</si>
  <si>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</si>
  <si>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</si>
  <si>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</si>
  <si>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</si>
  <si>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</si>
  <si>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</si>
  <si>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</si>
  <si>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</si>
  <si>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</si>
  <si>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</si>
  <si>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</si>
  <si>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</si>
  <si>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</si>
  <si>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</si>
  <si>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</si>
  <si>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</si>
  <si>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</si>
  <si>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</si>
  <si>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</si>
  <si>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</si>
  <si>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</si>
  <si>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</si>
  <si>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</si>
  <si>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</si>
  <si>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</si>
  <si>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</si>
  <si>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</si>
  <si>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</si>
  <si>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</si>
  <si>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</si>
  <si>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</si>
  <si>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</si>
  <si>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</si>
  <si>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</si>
  <si>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</si>
  <si>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</si>
  <si>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</si>
  <si>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</si>
  <si>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</si>
  <si>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</si>
  <si>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</si>
  <si>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</si>
  <si>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</si>
  <si>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</si>
  <si>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</si>
  <si>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</si>
  <si>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</si>
  <si>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</si>
  <si>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</si>
  <si>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</si>
  <si>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</si>
  <si>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</si>
  <si>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</si>
  <si>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</si>
  <si>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</si>
  <si>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</si>
  <si>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</si>
  <si>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</si>
  <si>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</si>
  <si>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</si>
  <si>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</si>
  <si>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</si>
  <si>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</si>
  <si>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</si>
  <si>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</si>
  <si>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</si>
  <si>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8:30 - 9:00</t>
  </si>
  <si>
    <t>MÑANA</t>
  </si>
  <si>
    <t>MEDIO DIA</t>
  </si>
  <si>
    <t>CALLE 45 X CARRERA</t>
  </si>
  <si>
    <t>JESUS OBREDOR</t>
  </si>
  <si>
    <t>CALLE 45 X CARRERA 36</t>
  </si>
  <si>
    <t>GEOVANNIS GONZALEZ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</si>
</sst>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244.5</c:v>
                </c:pt>
                <c:pt idx="1">
                  <c:v>280</c:v>
                </c:pt>
                <c:pt idx="2">
                  <c:v>251.5</c:v>
                </c:pt>
                <c:pt idx="3">
                  <c:v>303</c:v>
                </c:pt>
                <c:pt idx="4">
                  <c:v>289.5</c:v>
                </c:pt>
                <c:pt idx="5">
                  <c:v>303.5</c:v>
                </c:pt>
                <c:pt idx="6">
                  <c:v>240</c:v>
                </c:pt>
                <c:pt idx="7">
                  <c:v>215</c:v>
                </c:pt>
                <c:pt idx="8">
                  <c:v>238.5</c:v>
                </c:pt>
                <c:pt idx="9">
                  <c:v>240.5</c:v>
                </c:pt>
              </c:numCache>
            </c:numRef>
          </c:val>
        </c:ser>
        <c:dLbls>
          <c:showVal val="1"/>
        </c:dLbls>
        <c:axId val="72726784"/>
        <c:axId val="72352128"/>
      </c:barChart>
      <c:catAx>
        <c:axId val="72726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2352128"/>
        <c:crosses val="autoZero"/>
        <c:auto val="1"/>
        <c:lblAlgn val="ctr"/>
        <c:lblOffset val="100"/>
        <c:tickLblSkip val="1"/>
        <c:tickMarkSkip val="1"/>
      </c:catAx>
      <c:valAx>
        <c:axId val="7235212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272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</c:title>
    <c:plotArea>
      <c:layout/>
      <c:lineChart>
        <c:grouping val="standard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1079</c:v>
                </c:pt>
                <c:pt idx="4">
                  <c:v>1124</c:v>
                </c:pt>
                <c:pt idx="5">
                  <c:v>1147.5</c:v>
                </c:pt>
                <c:pt idx="6">
                  <c:v>1136</c:v>
                </c:pt>
                <c:pt idx="7">
                  <c:v>1048</c:v>
                </c:pt>
                <c:pt idx="8">
                  <c:v>997</c:v>
                </c:pt>
                <c:pt idx="9">
                  <c:v>934</c:v>
                </c:pt>
                <c:pt idx="13">
                  <c:v>904</c:v>
                </c:pt>
                <c:pt idx="14">
                  <c:v>939</c:v>
                </c:pt>
                <c:pt idx="15">
                  <c:v>967</c:v>
                </c:pt>
                <c:pt idx="16">
                  <c:v>1033.5</c:v>
                </c:pt>
                <c:pt idx="17">
                  <c:v>1041.5</c:v>
                </c:pt>
                <c:pt idx="18">
                  <c:v>1024.5</c:v>
                </c:pt>
                <c:pt idx="19">
                  <c:v>988</c:v>
                </c:pt>
                <c:pt idx="20">
                  <c:v>904.5</c:v>
                </c:pt>
                <c:pt idx="21">
                  <c:v>848</c:v>
                </c:pt>
                <c:pt idx="22">
                  <c:v>800.5</c:v>
                </c:pt>
                <c:pt idx="23">
                  <c:v>797.5</c:v>
                </c:pt>
                <c:pt idx="24">
                  <c:v>816</c:v>
                </c:pt>
                <c:pt idx="25">
                  <c:v>911.5</c:v>
                </c:pt>
                <c:pt idx="29">
                  <c:v>1030.5</c:v>
                </c:pt>
                <c:pt idx="30">
                  <c:v>1020</c:v>
                </c:pt>
                <c:pt idx="31">
                  <c:v>1048.5</c:v>
                </c:pt>
                <c:pt idx="32">
                  <c:v>1057</c:v>
                </c:pt>
                <c:pt idx="33">
                  <c:v>1072.5</c:v>
                </c:pt>
                <c:pt idx="34">
                  <c:v>1108</c:v>
                </c:pt>
                <c:pt idx="35">
                  <c:v>1120</c:v>
                </c:pt>
                <c:pt idx="36">
                  <c:v>1165.5</c:v>
                </c:pt>
                <c:pt idx="37">
                  <c:v>1151.5</c:v>
                </c:pt>
              </c:numCache>
            </c:numRef>
          </c:val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1202</c:v>
                </c:pt>
                <c:pt idx="4">
                  <c:v>1189</c:v>
                </c:pt>
                <c:pt idx="5">
                  <c:v>1083</c:v>
                </c:pt>
                <c:pt idx="6">
                  <c:v>995</c:v>
                </c:pt>
                <c:pt idx="7">
                  <c:v>932.5</c:v>
                </c:pt>
                <c:pt idx="8">
                  <c:v>884</c:v>
                </c:pt>
                <c:pt idx="9">
                  <c:v>884.5</c:v>
                </c:pt>
                <c:pt idx="13">
                  <c:v>963</c:v>
                </c:pt>
                <c:pt idx="14">
                  <c:v>995.5</c:v>
                </c:pt>
                <c:pt idx="15">
                  <c:v>1020.5</c:v>
                </c:pt>
                <c:pt idx="16">
                  <c:v>1017</c:v>
                </c:pt>
                <c:pt idx="17">
                  <c:v>995</c:v>
                </c:pt>
                <c:pt idx="18">
                  <c:v>940.5</c:v>
                </c:pt>
                <c:pt idx="19">
                  <c:v>865</c:v>
                </c:pt>
                <c:pt idx="20">
                  <c:v>843</c:v>
                </c:pt>
                <c:pt idx="21">
                  <c:v>815.5</c:v>
                </c:pt>
                <c:pt idx="22">
                  <c:v>754.5</c:v>
                </c:pt>
                <c:pt idx="23">
                  <c:v>796</c:v>
                </c:pt>
                <c:pt idx="24">
                  <c:v>848</c:v>
                </c:pt>
                <c:pt idx="25">
                  <c:v>918.5</c:v>
                </c:pt>
                <c:pt idx="29">
                  <c:v>951.5</c:v>
                </c:pt>
                <c:pt idx="30">
                  <c:v>968</c:v>
                </c:pt>
                <c:pt idx="31">
                  <c:v>1063.5</c:v>
                </c:pt>
                <c:pt idx="32">
                  <c:v>1113</c:v>
                </c:pt>
                <c:pt idx="33">
                  <c:v>1142.5</c:v>
                </c:pt>
                <c:pt idx="34">
                  <c:v>1163</c:v>
                </c:pt>
                <c:pt idx="35">
                  <c:v>1148</c:v>
                </c:pt>
                <c:pt idx="36">
                  <c:v>1122.5</c:v>
                </c:pt>
                <c:pt idx="37">
                  <c:v>1093</c:v>
                </c:pt>
              </c:numCache>
            </c:numRef>
          </c:val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2281</c:v>
                </c:pt>
                <c:pt idx="4">
                  <c:v>2313</c:v>
                </c:pt>
                <c:pt idx="5">
                  <c:v>2230.5</c:v>
                </c:pt>
                <c:pt idx="6">
                  <c:v>2131</c:v>
                </c:pt>
                <c:pt idx="7">
                  <c:v>1980.5</c:v>
                </c:pt>
                <c:pt idx="8">
                  <c:v>1881</c:v>
                </c:pt>
                <c:pt idx="9">
                  <c:v>1818.5</c:v>
                </c:pt>
                <c:pt idx="13">
                  <c:v>1867</c:v>
                </c:pt>
                <c:pt idx="14">
                  <c:v>1934.5</c:v>
                </c:pt>
                <c:pt idx="15">
                  <c:v>1987.5</c:v>
                </c:pt>
                <c:pt idx="16">
                  <c:v>2050.5</c:v>
                </c:pt>
                <c:pt idx="17">
                  <c:v>2036.5</c:v>
                </c:pt>
                <c:pt idx="18">
                  <c:v>1965</c:v>
                </c:pt>
                <c:pt idx="19">
                  <c:v>1853</c:v>
                </c:pt>
                <c:pt idx="20">
                  <c:v>1747.5</c:v>
                </c:pt>
                <c:pt idx="21">
                  <c:v>1663.5</c:v>
                </c:pt>
                <c:pt idx="22">
                  <c:v>1555</c:v>
                </c:pt>
                <c:pt idx="23">
                  <c:v>1593.5</c:v>
                </c:pt>
                <c:pt idx="24">
                  <c:v>1664</c:v>
                </c:pt>
                <c:pt idx="25">
                  <c:v>1830</c:v>
                </c:pt>
                <c:pt idx="29">
                  <c:v>1982</c:v>
                </c:pt>
                <c:pt idx="30">
                  <c:v>1988</c:v>
                </c:pt>
                <c:pt idx="31">
                  <c:v>2112</c:v>
                </c:pt>
                <c:pt idx="32">
                  <c:v>2170</c:v>
                </c:pt>
                <c:pt idx="33">
                  <c:v>2215</c:v>
                </c:pt>
                <c:pt idx="34">
                  <c:v>2271</c:v>
                </c:pt>
                <c:pt idx="35">
                  <c:v>2268</c:v>
                </c:pt>
                <c:pt idx="36">
                  <c:v>2288</c:v>
                </c:pt>
                <c:pt idx="37">
                  <c:v>2244.5</c:v>
                </c:pt>
              </c:numCache>
            </c:numRef>
          </c:val>
        </c:ser>
        <c:marker val="1"/>
        <c:axId val="80765312"/>
        <c:axId val="80766848"/>
      </c:lineChart>
      <c:catAx>
        <c:axId val="80765312"/>
        <c:scaling>
          <c:orientation val="minMax"/>
        </c:scaling>
        <c:axPos val="b"/>
        <c:numFmt formatCode="hh:mm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80766848"/>
        <c:crosses val="autoZero"/>
        <c:auto val="1"/>
        <c:lblAlgn val="ctr"/>
        <c:lblOffset val="100"/>
        <c:tickLblSkip val="1"/>
        <c:tickMarkSkip val="1"/>
      </c:catAx>
      <c:valAx>
        <c:axId val="8076684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80765312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216</c:v>
                </c:pt>
                <c:pt idx="1">
                  <c:v>233</c:v>
                </c:pt>
                <c:pt idx="2">
                  <c:v>226.5</c:v>
                </c:pt>
                <c:pt idx="3">
                  <c:v>228.5</c:v>
                </c:pt>
                <c:pt idx="4">
                  <c:v>251</c:v>
                </c:pt>
                <c:pt idx="5">
                  <c:v>261</c:v>
                </c:pt>
                <c:pt idx="6">
                  <c:v>293</c:v>
                </c:pt>
                <c:pt idx="7">
                  <c:v>236.5</c:v>
                </c:pt>
                <c:pt idx="8">
                  <c:v>234</c:v>
                </c:pt>
                <c:pt idx="9">
                  <c:v>224.5</c:v>
                </c:pt>
                <c:pt idx="10">
                  <c:v>209.5</c:v>
                </c:pt>
                <c:pt idx="11">
                  <c:v>180</c:v>
                </c:pt>
                <c:pt idx="12">
                  <c:v>186.5</c:v>
                </c:pt>
                <c:pt idx="13">
                  <c:v>221.5</c:v>
                </c:pt>
                <c:pt idx="14">
                  <c:v>228</c:v>
                </c:pt>
                <c:pt idx="15">
                  <c:v>275.5</c:v>
                </c:pt>
              </c:numCache>
            </c:numRef>
          </c:val>
        </c:ser>
        <c:dLbls>
          <c:showVal val="1"/>
        </c:dLbls>
        <c:axId val="72704384"/>
        <c:axId val="72706304"/>
      </c:barChart>
      <c:catAx>
        <c:axId val="72704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2706304"/>
        <c:crosses val="autoZero"/>
        <c:auto val="1"/>
        <c:lblAlgn val="ctr"/>
        <c:lblOffset val="100"/>
        <c:tickLblSkip val="1"/>
        <c:tickMarkSkip val="1"/>
      </c:catAx>
      <c:valAx>
        <c:axId val="7270630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270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266.5</c:v>
                </c:pt>
                <c:pt idx="1">
                  <c:v>246</c:v>
                </c:pt>
                <c:pt idx="2">
                  <c:v>256</c:v>
                </c:pt>
                <c:pt idx="3">
                  <c:v>262</c:v>
                </c:pt>
                <c:pt idx="4">
                  <c:v>256</c:v>
                </c:pt>
                <c:pt idx="5">
                  <c:v>274.5</c:v>
                </c:pt>
                <c:pt idx="6">
                  <c:v>264.5</c:v>
                </c:pt>
                <c:pt idx="7">
                  <c:v>277.5</c:v>
                </c:pt>
                <c:pt idx="8">
                  <c:v>291.5</c:v>
                </c:pt>
                <c:pt idx="9">
                  <c:v>286.5</c:v>
                </c:pt>
                <c:pt idx="10">
                  <c:v>310</c:v>
                </c:pt>
                <c:pt idx="11">
                  <c:v>263.5</c:v>
                </c:pt>
              </c:numCache>
            </c:numRef>
          </c:val>
        </c:ser>
        <c:dLbls>
          <c:showVal val="1"/>
        </c:dLbls>
        <c:axId val="73021696"/>
        <c:axId val="73048448"/>
      </c:barChart>
      <c:catAx>
        <c:axId val="73021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3048448"/>
        <c:crosses val="autoZero"/>
        <c:auto val="1"/>
        <c:lblAlgn val="ctr"/>
        <c:lblOffset val="100"/>
        <c:tickLblSkip val="1"/>
        <c:tickMarkSkip val="1"/>
      </c:catAx>
      <c:valAx>
        <c:axId val="7304844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302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293</c:v>
                </c:pt>
                <c:pt idx="1">
                  <c:v>323</c:v>
                </c:pt>
                <c:pt idx="2">
                  <c:v>301.5</c:v>
                </c:pt>
                <c:pt idx="3">
                  <c:v>284.5</c:v>
                </c:pt>
                <c:pt idx="4">
                  <c:v>280</c:v>
                </c:pt>
                <c:pt idx="5">
                  <c:v>217</c:v>
                </c:pt>
                <c:pt idx="6">
                  <c:v>213.5</c:v>
                </c:pt>
                <c:pt idx="7">
                  <c:v>222</c:v>
                </c:pt>
                <c:pt idx="8">
                  <c:v>231.5</c:v>
                </c:pt>
                <c:pt idx="9">
                  <c:v>217.5</c:v>
                </c:pt>
              </c:numCache>
            </c:numRef>
          </c:val>
        </c:ser>
        <c:dLbls>
          <c:showVal val="1"/>
        </c:dLbls>
        <c:axId val="80237312"/>
        <c:axId val="80239232"/>
      </c:barChart>
      <c:catAx>
        <c:axId val="80237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239232"/>
        <c:crosses val="autoZero"/>
        <c:auto val="1"/>
        <c:lblAlgn val="ctr"/>
        <c:lblOffset val="100"/>
        <c:tickLblSkip val="1"/>
        <c:tickMarkSkip val="1"/>
      </c:catAx>
      <c:valAx>
        <c:axId val="802392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23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250.5</c:v>
                </c:pt>
                <c:pt idx="1">
                  <c:v>185</c:v>
                </c:pt>
                <c:pt idx="2">
                  <c:v>252</c:v>
                </c:pt>
                <c:pt idx="3">
                  <c:v>264</c:v>
                </c:pt>
                <c:pt idx="4">
                  <c:v>267</c:v>
                </c:pt>
                <c:pt idx="5">
                  <c:v>280.5</c:v>
                </c:pt>
                <c:pt idx="6">
                  <c:v>301.5</c:v>
                </c:pt>
                <c:pt idx="7">
                  <c:v>293.5</c:v>
                </c:pt>
                <c:pt idx="8">
                  <c:v>287.5</c:v>
                </c:pt>
                <c:pt idx="9">
                  <c:v>265.5</c:v>
                </c:pt>
                <c:pt idx="10">
                  <c:v>276</c:v>
                </c:pt>
                <c:pt idx="11">
                  <c:v>264</c:v>
                </c:pt>
              </c:numCache>
            </c:numRef>
          </c:val>
        </c:ser>
        <c:dLbls>
          <c:showVal val="1"/>
        </c:dLbls>
        <c:axId val="80226944"/>
        <c:axId val="80274176"/>
      </c:barChart>
      <c:catAx>
        <c:axId val="80226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274176"/>
        <c:crosses val="autoZero"/>
        <c:auto val="1"/>
        <c:lblAlgn val="ctr"/>
        <c:lblOffset val="100"/>
        <c:tickLblSkip val="1"/>
        <c:tickMarkSkip val="1"/>
      </c:catAx>
      <c:valAx>
        <c:axId val="802741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226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243</c:v>
                </c:pt>
                <c:pt idx="1">
                  <c:v>256.5</c:v>
                </c:pt>
                <c:pt idx="2">
                  <c:v>217</c:v>
                </c:pt>
                <c:pt idx="3">
                  <c:v>246.5</c:v>
                </c:pt>
                <c:pt idx="4">
                  <c:v>275.5</c:v>
                </c:pt>
                <c:pt idx="5">
                  <c:v>281.5</c:v>
                </c:pt>
                <c:pt idx="6">
                  <c:v>213.5</c:v>
                </c:pt>
                <c:pt idx="7">
                  <c:v>224.5</c:v>
                </c:pt>
                <c:pt idx="8">
                  <c:v>221</c:v>
                </c:pt>
                <c:pt idx="9">
                  <c:v>206</c:v>
                </c:pt>
                <c:pt idx="10">
                  <c:v>191.5</c:v>
                </c:pt>
                <c:pt idx="11">
                  <c:v>197</c:v>
                </c:pt>
                <c:pt idx="12">
                  <c:v>160</c:v>
                </c:pt>
                <c:pt idx="13">
                  <c:v>247.5</c:v>
                </c:pt>
                <c:pt idx="14">
                  <c:v>243.5</c:v>
                </c:pt>
                <c:pt idx="15">
                  <c:v>267.5</c:v>
                </c:pt>
              </c:numCache>
            </c:numRef>
          </c:val>
        </c:ser>
        <c:dLbls>
          <c:showVal val="1"/>
        </c:dLbls>
        <c:axId val="80200448"/>
        <c:axId val="80202368"/>
      </c:barChart>
      <c:catAx>
        <c:axId val="80200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202368"/>
        <c:crosses val="autoZero"/>
        <c:auto val="1"/>
        <c:lblAlgn val="ctr"/>
        <c:lblOffset val="100"/>
        <c:tickLblSkip val="1"/>
        <c:tickMarkSkip val="1"/>
      </c:catAx>
      <c:valAx>
        <c:axId val="8020236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200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537.5</c:v>
                </c:pt>
                <c:pt idx="1">
                  <c:v>603</c:v>
                </c:pt>
                <c:pt idx="2">
                  <c:v>553</c:v>
                </c:pt>
                <c:pt idx="3">
                  <c:v>587.5</c:v>
                </c:pt>
                <c:pt idx="4">
                  <c:v>569.5</c:v>
                </c:pt>
                <c:pt idx="5">
                  <c:v>520.5</c:v>
                </c:pt>
                <c:pt idx="6">
                  <c:v>453.5</c:v>
                </c:pt>
                <c:pt idx="7">
                  <c:v>437</c:v>
                </c:pt>
                <c:pt idx="8">
                  <c:v>470</c:v>
                </c:pt>
                <c:pt idx="9">
                  <c:v>458</c:v>
                </c:pt>
              </c:numCache>
            </c:numRef>
          </c:val>
        </c:ser>
        <c:dLbls>
          <c:showVal val="1"/>
        </c:dLbls>
        <c:axId val="80571008"/>
        <c:axId val="80581376"/>
      </c:barChart>
      <c:catAx>
        <c:axId val="80571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581376"/>
        <c:crosses val="autoZero"/>
        <c:auto val="1"/>
        <c:lblAlgn val="ctr"/>
        <c:lblOffset val="100"/>
        <c:tickLblSkip val="1"/>
        <c:tickMarkSkip val="1"/>
      </c:catAx>
      <c:valAx>
        <c:axId val="805813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57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517</c:v>
                </c:pt>
                <c:pt idx="1">
                  <c:v>431</c:v>
                </c:pt>
                <c:pt idx="2">
                  <c:v>508</c:v>
                </c:pt>
                <c:pt idx="3">
                  <c:v>526</c:v>
                </c:pt>
                <c:pt idx="4">
                  <c:v>523</c:v>
                </c:pt>
                <c:pt idx="5">
                  <c:v>555</c:v>
                </c:pt>
                <c:pt idx="6">
                  <c:v>566</c:v>
                </c:pt>
                <c:pt idx="7">
                  <c:v>571</c:v>
                </c:pt>
                <c:pt idx="8">
                  <c:v>579</c:v>
                </c:pt>
                <c:pt idx="9">
                  <c:v>552</c:v>
                </c:pt>
                <c:pt idx="10">
                  <c:v>586</c:v>
                </c:pt>
                <c:pt idx="11">
                  <c:v>527.5</c:v>
                </c:pt>
              </c:numCache>
            </c:numRef>
          </c:val>
        </c:ser>
        <c:dLbls>
          <c:showVal val="1"/>
        </c:dLbls>
        <c:axId val="80605952"/>
        <c:axId val="80607872"/>
      </c:barChart>
      <c:catAx>
        <c:axId val="806059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607872"/>
        <c:crosses val="autoZero"/>
        <c:auto val="1"/>
        <c:lblAlgn val="ctr"/>
        <c:lblOffset val="100"/>
        <c:tickLblSkip val="1"/>
        <c:tickMarkSkip val="1"/>
      </c:catAx>
      <c:valAx>
        <c:axId val="806078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60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459</c:v>
                </c:pt>
                <c:pt idx="1">
                  <c:v>489.5</c:v>
                </c:pt>
                <c:pt idx="2">
                  <c:v>443.5</c:v>
                </c:pt>
                <c:pt idx="3">
                  <c:v>475</c:v>
                </c:pt>
                <c:pt idx="4">
                  <c:v>526.5</c:v>
                </c:pt>
                <c:pt idx="5">
                  <c:v>542.5</c:v>
                </c:pt>
                <c:pt idx="6">
                  <c:v>506.5</c:v>
                </c:pt>
                <c:pt idx="7">
                  <c:v>461</c:v>
                </c:pt>
                <c:pt idx="8">
                  <c:v>455</c:v>
                </c:pt>
                <c:pt idx="9">
                  <c:v>430.5</c:v>
                </c:pt>
                <c:pt idx="10">
                  <c:v>401</c:v>
                </c:pt>
                <c:pt idx="11">
                  <c:v>377</c:v>
                </c:pt>
                <c:pt idx="12">
                  <c:v>346.5</c:v>
                </c:pt>
                <c:pt idx="13">
                  <c:v>469</c:v>
                </c:pt>
                <c:pt idx="14">
                  <c:v>471.5</c:v>
                </c:pt>
                <c:pt idx="15">
                  <c:v>543</c:v>
                </c:pt>
              </c:numCache>
            </c:numRef>
          </c:val>
        </c:ser>
        <c:dLbls>
          <c:showVal val="1"/>
        </c:dLbls>
        <c:axId val="80657024"/>
        <c:axId val="80417536"/>
      </c:barChart>
      <c:catAx>
        <c:axId val="80657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417536"/>
        <c:crosses val="autoZero"/>
        <c:auto val="1"/>
        <c:lblAlgn val="ctr"/>
        <c:lblOffset val="100"/>
        <c:tickLblSkip val="1"/>
        <c:tickMarkSkip val="1"/>
      </c:catAx>
      <c:valAx>
        <c:axId val="804175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65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82"/>
  <sheetViews>
    <sheetView topLeftCell="A3" zoomScaleNormal="100" workbookViewId="0">
      <selection activeCell="S10" sqref="S10"/>
    </sheetView>
  </sheetViews>
  <sheetFormatPr baseColWidth="10" defaultColWidth="11.5703125" defaultRowHeight="12.75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>
      <c r="A2" s="94" t="s">
        <v>38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8" ht="7.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>
      <c r="A4" s="91" t="s">
        <v>54</v>
      </c>
      <c r="B4" s="91"/>
      <c r="C4" s="91"/>
      <c r="D4" s="26"/>
      <c r="E4" s="96" t="s">
        <v>60</v>
      </c>
      <c r="F4" s="96"/>
      <c r="G4" s="96"/>
      <c r="H4" s="9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>
      <c r="A5" s="92" t="s">
        <v>56</v>
      </c>
      <c r="B5" s="92"/>
      <c r="C5" s="92"/>
      <c r="D5" s="96" t="s">
        <v>116</v>
      </c>
      <c r="E5" s="96"/>
      <c r="F5" s="96"/>
      <c r="G5" s="96"/>
      <c r="H5" s="96"/>
      <c r="I5" s="92" t="s">
        <v>53</v>
      </c>
      <c r="J5" s="92"/>
      <c r="K5" s="92"/>
      <c r="L5" s="97">
        <v>4536</v>
      </c>
      <c r="M5" s="97"/>
      <c r="N5" s="97"/>
      <c r="O5" s="12"/>
      <c r="P5" s="92" t="s">
        <v>57</v>
      </c>
      <c r="Q5" s="92"/>
      <c r="R5" s="92"/>
      <c r="S5" s="95" t="s">
        <v>63</v>
      </c>
      <c r="T5" s="95"/>
      <c r="U5" s="95"/>
    </row>
    <row r="6" spans="1:28" ht="12.75" customHeight="1">
      <c r="A6" s="92" t="s">
        <v>55</v>
      </c>
      <c r="B6" s="92"/>
      <c r="C6" s="92"/>
      <c r="D6" s="93" t="s">
        <v>117</v>
      </c>
      <c r="E6" s="93"/>
      <c r="F6" s="93"/>
      <c r="G6" s="93"/>
      <c r="H6" s="93"/>
      <c r="I6" s="92" t="s">
        <v>59</v>
      </c>
      <c r="J6" s="92"/>
      <c r="K6" s="92"/>
      <c r="L6" s="98">
        <v>3</v>
      </c>
      <c r="M6" s="98"/>
      <c r="N6" s="98"/>
      <c r="O6" s="42"/>
      <c r="P6" s="92" t="s">
        <v>58</v>
      </c>
      <c r="Q6" s="92"/>
      <c r="R6" s="92"/>
      <c r="S6" s="105">
        <v>40555</v>
      </c>
      <c r="T6" s="105"/>
      <c r="U6" s="105"/>
    </row>
    <row r="7" spans="1:28" ht="7.5" customHeight="1">
      <c r="A7" s="13"/>
      <c r="B7" s="11"/>
      <c r="C7" s="11"/>
      <c r="D7" s="11"/>
      <c r="E7" s="104"/>
      <c r="F7" s="104"/>
      <c r="G7" s="104"/>
      <c r="H7" s="104"/>
      <c r="I7" s="104"/>
      <c r="J7" s="104"/>
      <c r="K7" s="10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>
      <c r="A8" s="99" t="s">
        <v>36</v>
      </c>
      <c r="B8" s="101" t="s">
        <v>34</v>
      </c>
      <c r="C8" s="102"/>
      <c r="D8" s="102"/>
      <c r="E8" s="103"/>
      <c r="F8" s="99" t="s">
        <v>35</v>
      </c>
      <c r="G8" s="99" t="s">
        <v>37</v>
      </c>
      <c r="H8" s="99" t="s">
        <v>36</v>
      </c>
      <c r="I8" s="101" t="s">
        <v>34</v>
      </c>
      <c r="J8" s="102"/>
      <c r="K8" s="102"/>
      <c r="L8" s="103"/>
      <c r="M8" s="99" t="s">
        <v>35</v>
      </c>
      <c r="N8" s="99" t="s">
        <v>37</v>
      </c>
      <c r="O8" s="99" t="s">
        <v>36</v>
      </c>
      <c r="P8" s="101" t="s">
        <v>34</v>
      </c>
      <c r="Q8" s="102"/>
      <c r="R8" s="102"/>
      <c r="S8" s="103"/>
      <c r="T8" s="99" t="s">
        <v>35</v>
      </c>
      <c r="U8" s="99" t="s">
        <v>37</v>
      </c>
    </row>
    <row r="9" spans="1:28" ht="12" customHeight="1">
      <c r="A9" s="100"/>
      <c r="B9" s="15" t="s">
        <v>52</v>
      </c>
      <c r="C9" s="15" t="s">
        <v>0</v>
      </c>
      <c r="D9" s="15" t="s">
        <v>2</v>
      </c>
      <c r="E9" s="16" t="s">
        <v>3</v>
      </c>
      <c r="F9" s="100"/>
      <c r="G9" s="100"/>
      <c r="H9" s="100"/>
      <c r="I9" s="17" t="s">
        <v>52</v>
      </c>
      <c r="J9" s="17" t="s">
        <v>0</v>
      </c>
      <c r="K9" s="15" t="s">
        <v>2</v>
      </c>
      <c r="L9" s="16" t="s">
        <v>3</v>
      </c>
      <c r="M9" s="100"/>
      <c r="N9" s="100"/>
      <c r="O9" s="100"/>
      <c r="P9" s="17" t="s">
        <v>52</v>
      </c>
      <c r="Q9" s="17" t="s">
        <v>0</v>
      </c>
      <c r="R9" s="15" t="s">
        <v>2</v>
      </c>
      <c r="S9" s="16" t="s">
        <v>3</v>
      </c>
      <c r="T9" s="100"/>
      <c r="U9" s="100"/>
    </row>
    <row r="10" spans="1:28" ht="24" customHeight="1">
      <c r="A10" s="18" t="s">
        <v>11</v>
      </c>
      <c r="B10" s="46">
        <v>5</v>
      </c>
      <c r="C10" s="46">
        <v>101</v>
      </c>
      <c r="D10" s="46">
        <v>68</v>
      </c>
      <c r="E10" s="46">
        <v>2</v>
      </c>
      <c r="F10" s="6">
        <f t="shared" ref="F10:F22" si="0">B10*0.5+C10*1+D10*2+E10*2.5</f>
        <v>244.5</v>
      </c>
      <c r="G10" s="2"/>
      <c r="H10" s="19" t="s">
        <v>4</v>
      </c>
      <c r="I10" s="46">
        <v>4</v>
      </c>
      <c r="J10" s="46">
        <v>122</v>
      </c>
      <c r="K10" s="46">
        <v>46</v>
      </c>
      <c r="L10" s="46">
        <v>5</v>
      </c>
      <c r="M10" s="6">
        <f t="shared" ref="M10:M22" si="1">I10*0.5+J10*1+K10*2+L10*2.5</f>
        <v>228.5</v>
      </c>
      <c r="N10" s="9">
        <f>F20+F21+F22+M10</f>
        <v>904</v>
      </c>
      <c r="O10" s="19" t="s">
        <v>43</v>
      </c>
      <c r="P10" s="46">
        <v>5</v>
      </c>
      <c r="Q10" s="46">
        <v>140</v>
      </c>
      <c r="R10" s="46">
        <v>57</v>
      </c>
      <c r="S10" s="46">
        <v>4</v>
      </c>
      <c r="T10" s="6">
        <f t="shared" ref="T10:T21" si="2">P10*0.5+Q10*1+R10*2+S10*2.5</f>
        <v>266.5</v>
      </c>
      <c r="U10" s="10"/>
      <c r="AB10" s="1"/>
    </row>
    <row r="11" spans="1:28" ht="24" customHeight="1">
      <c r="A11" s="18" t="s">
        <v>14</v>
      </c>
      <c r="B11" s="46">
        <v>5</v>
      </c>
      <c r="C11" s="46">
        <v>119</v>
      </c>
      <c r="D11" s="46">
        <v>78</v>
      </c>
      <c r="E11" s="46">
        <v>1</v>
      </c>
      <c r="F11" s="6">
        <f t="shared" si="0"/>
        <v>280</v>
      </c>
      <c r="G11" s="2"/>
      <c r="H11" s="19" t="s">
        <v>5</v>
      </c>
      <c r="I11" s="46">
        <v>9</v>
      </c>
      <c r="J11" s="46">
        <v>135</v>
      </c>
      <c r="K11" s="46">
        <v>47</v>
      </c>
      <c r="L11" s="46">
        <v>7</v>
      </c>
      <c r="M11" s="6">
        <f t="shared" si="1"/>
        <v>251</v>
      </c>
      <c r="N11" s="9">
        <f>F21+F22+M10+M11</f>
        <v>939</v>
      </c>
      <c r="O11" s="19" t="s">
        <v>44</v>
      </c>
      <c r="P11" s="46">
        <v>6</v>
      </c>
      <c r="Q11" s="46">
        <v>135</v>
      </c>
      <c r="R11" s="46">
        <v>49</v>
      </c>
      <c r="S11" s="46">
        <v>4</v>
      </c>
      <c r="T11" s="6">
        <f t="shared" si="2"/>
        <v>246</v>
      </c>
      <c r="U11" s="2"/>
      <c r="AB11" s="1"/>
    </row>
    <row r="12" spans="1:28" ht="24" customHeight="1">
      <c r="A12" s="18" t="s">
        <v>17</v>
      </c>
      <c r="B12" s="46">
        <v>5</v>
      </c>
      <c r="C12" s="46">
        <v>119</v>
      </c>
      <c r="D12" s="46">
        <v>65</v>
      </c>
      <c r="E12" s="46">
        <v>0</v>
      </c>
      <c r="F12" s="6">
        <f t="shared" si="0"/>
        <v>251.5</v>
      </c>
      <c r="G12" s="2"/>
      <c r="H12" s="19" t="s">
        <v>6</v>
      </c>
      <c r="I12" s="46">
        <v>13</v>
      </c>
      <c r="J12" s="46">
        <v>145</v>
      </c>
      <c r="K12" s="46">
        <v>51</v>
      </c>
      <c r="L12" s="46">
        <v>3</v>
      </c>
      <c r="M12" s="6">
        <f t="shared" si="1"/>
        <v>261</v>
      </c>
      <c r="N12" s="2">
        <f>F22+M10+M11+M12</f>
        <v>967</v>
      </c>
      <c r="O12" s="19" t="s">
        <v>32</v>
      </c>
      <c r="P12" s="46">
        <v>3</v>
      </c>
      <c r="Q12" s="46">
        <v>150</v>
      </c>
      <c r="R12" s="46">
        <v>51</v>
      </c>
      <c r="S12" s="46">
        <v>1</v>
      </c>
      <c r="T12" s="6">
        <f t="shared" si="2"/>
        <v>256</v>
      </c>
      <c r="U12" s="2"/>
      <c r="AB12" s="1"/>
    </row>
    <row r="13" spans="1:28" ht="24" customHeight="1">
      <c r="A13" s="18" t="s">
        <v>19</v>
      </c>
      <c r="B13" s="46">
        <v>3</v>
      </c>
      <c r="C13" s="46">
        <v>146</v>
      </c>
      <c r="D13" s="46">
        <v>74</v>
      </c>
      <c r="E13" s="46">
        <v>3</v>
      </c>
      <c r="F13" s="6">
        <f t="shared" si="0"/>
        <v>303</v>
      </c>
      <c r="G13" s="2">
        <f t="shared" ref="G13:G19" si="3">F10+F11+F12+F13</f>
        <v>1079</v>
      </c>
      <c r="H13" s="19" t="s">
        <v>7</v>
      </c>
      <c r="I13" s="46">
        <v>6</v>
      </c>
      <c r="J13" s="46">
        <v>167</v>
      </c>
      <c r="K13" s="46">
        <v>54</v>
      </c>
      <c r="L13" s="46">
        <v>6</v>
      </c>
      <c r="M13" s="6">
        <f t="shared" si="1"/>
        <v>293</v>
      </c>
      <c r="N13" s="2">
        <f t="shared" ref="N13:N18" si="4">M10+M11+M12+M13</f>
        <v>1033.5</v>
      </c>
      <c r="O13" s="19" t="s">
        <v>33</v>
      </c>
      <c r="P13" s="46">
        <v>4</v>
      </c>
      <c r="Q13" s="46">
        <v>134</v>
      </c>
      <c r="R13" s="46">
        <v>58</v>
      </c>
      <c r="S13" s="46">
        <v>4</v>
      </c>
      <c r="T13" s="6">
        <f t="shared" si="2"/>
        <v>262</v>
      </c>
      <c r="U13" s="2">
        <f t="shared" ref="U13:U21" si="5">T10+T11+T12+T13</f>
        <v>1030.5</v>
      </c>
      <c r="AB13" s="48">
        <v>241</v>
      </c>
    </row>
    <row r="14" spans="1:28" ht="24" customHeight="1">
      <c r="A14" s="18" t="s">
        <v>21</v>
      </c>
      <c r="B14" s="46">
        <v>3</v>
      </c>
      <c r="C14" s="46">
        <v>138</v>
      </c>
      <c r="D14" s="46">
        <v>65</v>
      </c>
      <c r="E14" s="46">
        <v>8</v>
      </c>
      <c r="F14" s="6">
        <f t="shared" si="0"/>
        <v>289.5</v>
      </c>
      <c r="G14" s="2">
        <f t="shared" si="3"/>
        <v>1124</v>
      </c>
      <c r="H14" s="19" t="s">
        <v>9</v>
      </c>
      <c r="I14" s="46">
        <v>6</v>
      </c>
      <c r="J14" s="46">
        <v>132</v>
      </c>
      <c r="K14" s="46">
        <v>47</v>
      </c>
      <c r="L14" s="46">
        <v>3</v>
      </c>
      <c r="M14" s="6">
        <f t="shared" si="1"/>
        <v>236.5</v>
      </c>
      <c r="N14" s="2">
        <f t="shared" si="4"/>
        <v>1041.5</v>
      </c>
      <c r="O14" s="19" t="s">
        <v>29</v>
      </c>
      <c r="P14" s="45">
        <v>2</v>
      </c>
      <c r="Q14" s="45">
        <v>131</v>
      </c>
      <c r="R14" s="45">
        <v>57</v>
      </c>
      <c r="S14" s="45">
        <v>4</v>
      </c>
      <c r="T14" s="6">
        <f t="shared" si="2"/>
        <v>256</v>
      </c>
      <c r="U14" s="2">
        <f t="shared" si="5"/>
        <v>1020</v>
      </c>
      <c r="AB14" s="48">
        <v>250</v>
      </c>
    </row>
    <row r="15" spans="1:28" ht="24" customHeight="1">
      <c r="A15" s="18" t="s">
        <v>23</v>
      </c>
      <c r="B15" s="46">
        <v>5</v>
      </c>
      <c r="C15" s="46">
        <v>126</v>
      </c>
      <c r="D15" s="46">
        <v>75</v>
      </c>
      <c r="E15" s="46">
        <v>10</v>
      </c>
      <c r="F15" s="6">
        <f t="shared" si="0"/>
        <v>303.5</v>
      </c>
      <c r="G15" s="2">
        <f t="shared" si="3"/>
        <v>1147.5</v>
      </c>
      <c r="H15" s="19" t="s">
        <v>12</v>
      </c>
      <c r="I15" s="46">
        <v>4</v>
      </c>
      <c r="J15" s="46">
        <v>130</v>
      </c>
      <c r="K15" s="46">
        <v>46</v>
      </c>
      <c r="L15" s="46">
        <v>4</v>
      </c>
      <c r="M15" s="6">
        <f t="shared" si="1"/>
        <v>234</v>
      </c>
      <c r="N15" s="2">
        <f t="shared" si="4"/>
        <v>1024.5</v>
      </c>
      <c r="O15" s="18" t="s">
        <v>30</v>
      </c>
      <c r="P15" s="46">
        <v>5</v>
      </c>
      <c r="Q15" s="46">
        <v>148</v>
      </c>
      <c r="R15" s="45">
        <v>57</v>
      </c>
      <c r="S15" s="46">
        <v>4</v>
      </c>
      <c r="T15" s="6">
        <f t="shared" si="2"/>
        <v>274.5</v>
      </c>
      <c r="U15" s="2">
        <f t="shared" si="5"/>
        <v>1048.5</v>
      </c>
      <c r="AB15" s="48">
        <v>262</v>
      </c>
    </row>
    <row r="16" spans="1:28" ht="24" customHeight="1">
      <c r="A16" s="18" t="s">
        <v>39</v>
      </c>
      <c r="B16" s="46">
        <v>3</v>
      </c>
      <c r="C16" s="46">
        <v>123</v>
      </c>
      <c r="D16" s="46">
        <v>54</v>
      </c>
      <c r="E16" s="46">
        <v>3</v>
      </c>
      <c r="F16" s="6">
        <f t="shared" si="0"/>
        <v>240</v>
      </c>
      <c r="G16" s="2">
        <f t="shared" si="3"/>
        <v>1136</v>
      </c>
      <c r="H16" s="19" t="s">
        <v>15</v>
      </c>
      <c r="I16" s="46">
        <v>3</v>
      </c>
      <c r="J16" s="46">
        <v>125</v>
      </c>
      <c r="K16" s="46">
        <v>44</v>
      </c>
      <c r="L16" s="46">
        <v>4</v>
      </c>
      <c r="M16" s="6">
        <f t="shared" si="1"/>
        <v>224.5</v>
      </c>
      <c r="N16" s="2">
        <f t="shared" si="4"/>
        <v>988</v>
      </c>
      <c r="O16" s="19" t="s">
        <v>8</v>
      </c>
      <c r="P16" s="46">
        <v>8</v>
      </c>
      <c r="Q16" s="46">
        <v>116</v>
      </c>
      <c r="R16" s="46">
        <v>66</v>
      </c>
      <c r="S16" s="46">
        <v>5</v>
      </c>
      <c r="T16" s="6">
        <f t="shared" si="2"/>
        <v>264.5</v>
      </c>
      <c r="U16" s="2">
        <f t="shared" si="5"/>
        <v>1057</v>
      </c>
      <c r="AB16" s="48">
        <v>270.5</v>
      </c>
    </row>
    <row r="17" spans="1:28" ht="24" customHeight="1">
      <c r="A17" s="18" t="s">
        <v>40</v>
      </c>
      <c r="B17" s="46">
        <v>5</v>
      </c>
      <c r="C17" s="46">
        <v>111</v>
      </c>
      <c r="D17" s="46">
        <v>47</v>
      </c>
      <c r="E17" s="46">
        <v>3</v>
      </c>
      <c r="F17" s="6">
        <f t="shared" si="0"/>
        <v>215</v>
      </c>
      <c r="G17" s="2">
        <f t="shared" si="3"/>
        <v>1048</v>
      </c>
      <c r="H17" s="19" t="s">
        <v>18</v>
      </c>
      <c r="I17" s="46">
        <v>3</v>
      </c>
      <c r="J17" s="46">
        <v>116</v>
      </c>
      <c r="K17" s="46">
        <v>41</v>
      </c>
      <c r="L17" s="46">
        <v>4</v>
      </c>
      <c r="M17" s="6">
        <f t="shared" si="1"/>
        <v>209.5</v>
      </c>
      <c r="N17" s="2">
        <f t="shared" si="4"/>
        <v>904.5</v>
      </c>
      <c r="O17" s="19" t="s">
        <v>10</v>
      </c>
      <c r="P17" s="46">
        <v>9</v>
      </c>
      <c r="Q17" s="46">
        <v>139</v>
      </c>
      <c r="R17" s="46">
        <v>62</v>
      </c>
      <c r="S17" s="46">
        <v>4</v>
      </c>
      <c r="T17" s="6">
        <f t="shared" si="2"/>
        <v>277.5</v>
      </c>
      <c r="U17" s="2">
        <f t="shared" si="5"/>
        <v>1072.5</v>
      </c>
      <c r="AB17" s="48">
        <v>289.5</v>
      </c>
    </row>
    <row r="18" spans="1:28" ht="24" customHeight="1">
      <c r="A18" s="18" t="s">
        <v>41</v>
      </c>
      <c r="B18" s="46">
        <v>0</v>
      </c>
      <c r="C18" s="46">
        <v>120</v>
      </c>
      <c r="D18" s="46">
        <v>53</v>
      </c>
      <c r="E18" s="46">
        <v>5</v>
      </c>
      <c r="F18" s="6">
        <f t="shared" si="0"/>
        <v>238.5</v>
      </c>
      <c r="G18" s="2">
        <f t="shared" si="3"/>
        <v>997</v>
      </c>
      <c r="H18" s="19" t="s">
        <v>20</v>
      </c>
      <c r="I18" s="46">
        <v>3</v>
      </c>
      <c r="J18" s="46">
        <v>87</v>
      </c>
      <c r="K18" s="46">
        <v>42</v>
      </c>
      <c r="L18" s="46">
        <v>3</v>
      </c>
      <c r="M18" s="6">
        <f t="shared" si="1"/>
        <v>180</v>
      </c>
      <c r="N18" s="2">
        <f t="shared" si="4"/>
        <v>848</v>
      </c>
      <c r="O18" s="19" t="s">
        <v>13</v>
      </c>
      <c r="P18" s="46">
        <v>7</v>
      </c>
      <c r="Q18" s="46">
        <v>129</v>
      </c>
      <c r="R18" s="46">
        <v>72</v>
      </c>
      <c r="S18" s="46">
        <v>6</v>
      </c>
      <c r="T18" s="6">
        <f t="shared" si="2"/>
        <v>291.5</v>
      </c>
      <c r="U18" s="2">
        <f t="shared" si="5"/>
        <v>1108</v>
      </c>
      <c r="AB18" s="48">
        <v>291</v>
      </c>
    </row>
    <row r="19" spans="1:28" ht="24" customHeight="1" thickBot="1">
      <c r="A19" s="21" t="s">
        <v>42</v>
      </c>
      <c r="B19" s="47">
        <v>0</v>
      </c>
      <c r="C19" s="47">
        <v>129</v>
      </c>
      <c r="D19" s="47">
        <v>47</v>
      </c>
      <c r="E19" s="47">
        <v>7</v>
      </c>
      <c r="F19" s="7">
        <f t="shared" si="0"/>
        <v>240.5</v>
      </c>
      <c r="G19" s="3">
        <f t="shared" si="3"/>
        <v>934</v>
      </c>
      <c r="H19" s="20" t="s">
        <v>22</v>
      </c>
      <c r="I19" s="45">
        <v>1</v>
      </c>
      <c r="J19" s="45">
        <v>95</v>
      </c>
      <c r="K19" s="45">
        <v>43</v>
      </c>
      <c r="L19" s="45">
        <v>2</v>
      </c>
      <c r="M19" s="6">
        <f t="shared" si="1"/>
        <v>186.5</v>
      </c>
      <c r="N19" s="2">
        <f>M16+M17+M18+M19</f>
        <v>800.5</v>
      </c>
      <c r="O19" s="19" t="s">
        <v>16</v>
      </c>
      <c r="P19" s="46">
        <v>12</v>
      </c>
      <c r="Q19" s="46">
        <v>152</v>
      </c>
      <c r="R19" s="46">
        <v>63</v>
      </c>
      <c r="S19" s="46">
        <v>1</v>
      </c>
      <c r="T19" s="6">
        <f t="shared" si="2"/>
        <v>286.5</v>
      </c>
      <c r="U19" s="2">
        <f t="shared" si="5"/>
        <v>1120</v>
      </c>
      <c r="AB19" s="48">
        <v>294</v>
      </c>
    </row>
    <row r="20" spans="1:28" ht="24" customHeight="1">
      <c r="A20" s="19" t="s">
        <v>27</v>
      </c>
      <c r="B20" s="45">
        <v>4</v>
      </c>
      <c r="C20" s="45">
        <v>117</v>
      </c>
      <c r="D20" s="45">
        <v>41</v>
      </c>
      <c r="E20" s="45">
        <v>6</v>
      </c>
      <c r="F20" s="8">
        <f t="shared" si="0"/>
        <v>216</v>
      </c>
      <c r="G20" s="35"/>
      <c r="H20" s="19" t="s">
        <v>24</v>
      </c>
      <c r="I20" s="46">
        <v>1</v>
      </c>
      <c r="J20" s="46">
        <v>123</v>
      </c>
      <c r="K20" s="46">
        <v>44</v>
      </c>
      <c r="L20" s="46">
        <v>4</v>
      </c>
      <c r="M20" s="8">
        <f t="shared" si="1"/>
        <v>221.5</v>
      </c>
      <c r="N20" s="2">
        <f>M17+M18+M19+M20</f>
        <v>797.5</v>
      </c>
      <c r="O20" s="19" t="s">
        <v>45</v>
      </c>
      <c r="P20" s="45">
        <v>2</v>
      </c>
      <c r="Q20" s="45">
        <v>154</v>
      </c>
      <c r="R20" s="46">
        <v>75</v>
      </c>
      <c r="S20" s="45">
        <v>2</v>
      </c>
      <c r="T20" s="8">
        <f t="shared" si="2"/>
        <v>310</v>
      </c>
      <c r="U20" s="2">
        <f t="shared" si="5"/>
        <v>1165.5</v>
      </c>
      <c r="AB20" s="48">
        <v>299</v>
      </c>
    </row>
    <row r="21" spans="1:28" ht="24" customHeight="1" thickBot="1">
      <c r="A21" s="19" t="s">
        <v>28</v>
      </c>
      <c r="B21" s="46">
        <v>3</v>
      </c>
      <c r="C21" s="46">
        <v>118</v>
      </c>
      <c r="D21" s="46">
        <v>48</v>
      </c>
      <c r="E21" s="46">
        <v>7</v>
      </c>
      <c r="F21" s="6">
        <f t="shared" si="0"/>
        <v>233</v>
      </c>
      <c r="G21" s="36"/>
      <c r="H21" s="20" t="s">
        <v>25</v>
      </c>
      <c r="I21" s="46">
        <v>5</v>
      </c>
      <c r="J21" s="46">
        <v>107</v>
      </c>
      <c r="K21" s="46">
        <v>48</v>
      </c>
      <c r="L21" s="46">
        <v>9</v>
      </c>
      <c r="M21" s="6">
        <f t="shared" si="1"/>
        <v>228</v>
      </c>
      <c r="N21" s="2">
        <f>M18+M19+M20+M21</f>
        <v>816</v>
      </c>
      <c r="O21" s="21" t="s">
        <v>46</v>
      </c>
      <c r="P21" s="47">
        <v>2</v>
      </c>
      <c r="Q21" s="47">
        <v>140</v>
      </c>
      <c r="R21" s="47">
        <v>60</v>
      </c>
      <c r="S21" s="47">
        <v>1</v>
      </c>
      <c r="T21" s="7">
        <f t="shared" si="2"/>
        <v>263.5</v>
      </c>
      <c r="U21" s="3">
        <f t="shared" si="5"/>
        <v>1151.5</v>
      </c>
      <c r="AB21" s="48">
        <v>299.5</v>
      </c>
    </row>
    <row r="22" spans="1:28" ht="24" customHeight="1" thickBot="1">
      <c r="A22" s="19" t="s">
        <v>1</v>
      </c>
      <c r="B22" s="46">
        <v>3</v>
      </c>
      <c r="C22" s="46">
        <v>106</v>
      </c>
      <c r="D22" s="46">
        <v>52</v>
      </c>
      <c r="E22" s="46">
        <v>6</v>
      </c>
      <c r="F22" s="6">
        <f t="shared" si="0"/>
        <v>226.5</v>
      </c>
      <c r="G22" s="2"/>
      <c r="H22" s="21" t="s">
        <v>26</v>
      </c>
      <c r="I22" s="47">
        <v>4</v>
      </c>
      <c r="J22" s="47">
        <v>141</v>
      </c>
      <c r="K22" s="47">
        <v>50</v>
      </c>
      <c r="L22" s="47">
        <v>13</v>
      </c>
      <c r="M22" s="6">
        <f t="shared" si="1"/>
        <v>275.5</v>
      </c>
      <c r="N22" s="3">
        <f>M19+M20+M21+M22</f>
        <v>911.5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>
      <c r="A23" s="81" t="s">
        <v>47</v>
      </c>
      <c r="B23" s="82"/>
      <c r="C23" s="87" t="s">
        <v>50</v>
      </c>
      <c r="D23" s="88"/>
      <c r="E23" s="88"/>
      <c r="F23" s="89"/>
      <c r="G23" s="50">
        <f>MAX(G13:G19)</f>
        <v>1147.5</v>
      </c>
      <c r="H23" s="85" t="s">
        <v>48</v>
      </c>
      <c r="I23" s="86"/>
      <c r="J23" s="78" t="s">
        <v>50</v>
      </c>
      <c r="K23" s="79"/>
      <c r="L23" s="79"/>
      <c r="M23" s="80"/>
      <c r="N23" s="51">
        <f>MAX(N10:N22)</f>
        <v>1041.5</v>
      </c>
      <c r="O23" s="81" t="s">
        <v>49</v>
      </c>
      <c r="P23" s="82"/>
      <c r="Q23" s="87" t="s">
        <v>50</v>
      </c>
      <c r="R23" s="88"/>
      <c r="S23" s="88"/>
      <c r="T23" s="89"/>
      <c r="U23" s="50">
        <f>MAX(U13:U21)</f>
        <v>1165.5</v>
      </c>
      <c r="AB23" s="1"/>
    </row>
    <row r="24" spans="1:28" ht="13.5" customHeight="1">
      <c r="A24" s="83"/>
      <c r="B24" s="84"/>
      <c r="C24" s="49" t="s">
        <v>73</v>
      </c>
      <c r="D24" s="52"/>
      <c r="E24" s="52"/>
      <c r="F24" s="53" t="s">
        <v>111</v>
      </c>
      <c r="G24" s="54"/>
      <c r="H24" s="83"/>
      <c r="I24" s="84"/>
      <c r="J24" s="49" t="s">
        <v>73</v>
      </c>
      <c r="K24" s="52"/>
      <c r="L24" s="52"/>
      <c r="M24" s="53" t="s">
        <v>74</v>
      </c>
      <c r="N24" s="54"/>
      <c r="O24" s="83"/>
      <c r="P24" s="84"/>
      <c r="Q24" s="49" t="s">
        <v>73</v>
      </c>
      <c r="R24" s="52"/>
      <c r="S24" s="52"/>
      <c r="T24" s="53"/>
      <c r="U24" s="54"/>
      <c r="AB24" s="1"/>
    </row>
    <row r="25" spans="1:28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>
      <c r="A26" s="90" t="s">
        <v>51</v>
      </c>
      <c r="B26" s="90"/>
      <c r="C26" s="90"/>
      <c r="D26" s="90"/>
      <c r="E26" s="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82"/>
  <sheetViews>
    <sheetView tabSelected="1" topLeftCell="A4" zoomScaleNormal="100" workbookViewId="0">
      <selection activeCell="L16" sqref="L16"/>
    </sheetView>
  </sheetViews>
  <sheetFormatPr baseColWidth="10" defaultColWidth="11.5703125" defaultRowHeight="12.75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>
      <c r="A2" s="94" t="s">
        <v>38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8" ht="7.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>
      <c r="A4" s="91" t="s">
        <v>54</v>
      </c>
      <c r="B4" s="91"/>
      <c r="C4" s="91"/>
      <c r="D4" s="26"/>
      <c r="E4" s="96" t="str">
        <f>'G-1'!E4:H4</f>
        <v>DE OBRA</v>
      </c>
      <c r="F4" s="96"/>
      <c r="G4" s="96"/>
      <c r="H4" s="9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>
      <c r="A5" s="92" t="s">
        <v>56</v>
      </c>
      <c r="B5" s="92"/>
      <c r="C5" s="92"/>
      <c r="D5" s="96" t="s">
        <v>116</v>
      </c>
      <c r="E5" s="96"/>
      <c r="F5" s="96"/>
      <c r="G5" s="96"/>
      <c r="H5" s="96"/>
      <c r="I5" s="92" t="s">
        <v>53</v>
      </c>
      <c r="J5" s="92"/>
      <c r="K5" s="92"/>
      <c r="L5" s="97">
        <v>4536</v>
      </c>
      <c r="M5" s="97"/>
      <c r="N5" s="97"/>
      <c r="O5" s="12"/>
      <c r="P5" s="92" t="s">
        <v>57</v>
      </c>
      <c r="Q5" s="92"/>
      <c r="R5" s="92"/>
      <c r="S5" s="95" t="s">
        <v>61</v>
      </c>
      <c r="T5" s="95"/>
      <c r="U5" s="95"/>
    </row>
    <row r="6" spans="1:28" ht="12.75" customHeight="1">
      <c r="A6" s="92" t="s">
        <v>55</v>
      </c>
      <c r="B6" s="92"/>
      <c r="C6" s="92"/>
      <c r="D6" s="106" t="s">
        <v>115</v>
      </c>
      <c r="E6" s="106"/>
      <c r="F6" s="106"/>
      <c r="G6" s="106"/>
      <c r="H6" s="106"/>
      <c r="I6" s="92" t="s">
        <v>59</v>
      </c>
      <c r="J6" s="92"/>
      <c r="K6" s="92"/>
      <c r="L6" s="98">
        <v>3</v>
      </c>
      <c r="M6" s="98"/>
      <c r="N6" s="98"/>
      <c r="O6" s="42"/>
      <c r="P6" s="92" t="s">
        <v>58</v>
      </c>
      <c r="Q6" s="92"/>
      <c r="R6" s="92"/>
      <c r="S6" s="105">
        <v>40555</v>
      </c>
      <c r="T6" s="105"/>
      <c r="U6" s="105"/>
    </row>
    <row r="7" spans="1:28" ht="7.5" customHeight="1">
      <c r="A7" s="13"/>
      <c r="B7" s="11"/>
      <c r="C7" s="11"/>
      <c r="D7" s="11"/>
      <c r="E7" s="104"/>
      <c r="F7" s="104"/>
      <c r="G7" s="104"/>
      <c r="H7" s="104"/>
      <c r="I7" s="104"/>
      <c r="J7" s="104"/>
      <c r="K7" s="10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>
      <c r="A8" s="99" t="s">
        <v>36</v>
      </c>
      <c r="B8" s="101" t="s">
        <v>34</v>
      </c>
      <c r="C8" s="102"/>
      <c r="D8" s="102"/>
      <c r="E8" s="103"/>
      <c r="F8" s="99" t="s">
        <v>35</v>
      </c>
      <c r="G8" s="99" t="s">
        <v>37</v>
      </c>
      <c r="H8" s="99" t="s">
        <v>36</v>
      </c>
      <c r="I8" s="101" t="s">
        <v>34</v>
      </c>
      <c r="J8" s="102"/>
      <c r="K8" s="102"/>
      <c r="L8" s="103"/>
      <c r="M8" s="99" t="s">
        <v>35</v>
      </c>
      <c r="N8" s="99" t="s">
        <v>37</v>
      </c>
      <c r="O8" s="99" t="s">
        <v>36</v>
      </c>
      <c r="P8" s="101" t="s">
        <v>34</v>
      </c>
      <c r="Q8" s="102"/>
      <c r="R8" s="102"/>
      <c r="S8" s="103"/>
      <c r="T8" s="99" t="s">
        <v>35</v>
      </c>
      <c r="U8" s="99" t="s">
        <v>37</v>
      </c>
    </row>
    <row r="9" spans="1:28" ht="12" customHeight="1">
      <c r="A9" s="100"/>
      <c r="B9" s="15" t="s">
        <v>52</v>
      </c>
      <c r="C9" s="15" t="s">
        <v>0</v>
      </c>
      <c r="D9" s="15" t="s">
        <v>2</v>
      </c>
      <c r="E9" s="16" t="s">
        <v>3</v>
      </c>
      <c r="F9" s="100"/>
      <c r="G9" s="100"/>
      <c r="H9" s="100"/>
      <c r="I9" s="17" t="s">
        <v>52</v>
      </c>
      <c r="J9" s="17" t="s">
        <v>0</v>
      </c>
      <c r="K9" s="15" t="s">
        <v>2</v>
      </c>
      <c r="L9" s="16" t="s">
        <v>3</v>
      </c>
      <c r="M9" s="100"/>
      <c r="N9" s="100"/>
      <c r="O9" s="100"/>
      <c r="P9" s="17" t="s">
        <v>52</v>
      </c>
      <c r="Q9" s="17" t="s">
        <v>0</v>
      </c>
      <c r="R9" s="15" t="s">
        <v>2</v>
      </c>
      <c r="S9" s="16" t="s">
        <v>3</v>
      </c>
      <c r="T9" s="100"/>
      <c r="U9" s="100"/>
    </row>
    <row r="10" spans="1:28" ht="24" customHeight="1">
      <c r="A10" s="18" t="s">
        <v>11</v>
      </c>
      <c r="B10" s="46">
        <v>3</v>
      </c>
      <c r="C10" s="46">
        <v>136</v>
      </c>
      <c r="D10" s="46">
        <v>74</v>
      </c>
      <c r="E10" s="46">
        <v>3</v>
      </c>
      <c r="F10" s="6">
        <f t="shared" ref="F10:F22" si="0">B10*0.5+C10*1+D10*2+E10*2.5</f>
        <v>293</v>
      </c>
      <c r="G10" s="2"/>
      <c r="H10" s="19" t="s">
        <v>4</v>
      </c>
      <c r="I10" s="46">
        <v>3</v>
      </c>
      <c r="J10" s="46">
        <v>132</v>
      </c>
      <c r="K10" s="46">
        <v>54</v>
      </c>
      <c r="L10" s="46">
        <v>2</v>
      </c>
      <c r="M10" s="6">
        <f t="shared" ref="M10:M22" si="1">I10*0.5+J10*1+K10*2+L10*2.5</f>
        <v>246.5</v>
      </c>
      <c r="N10" s="9">
        <f>F20+F21+F22+M10</f>
        <v>963</v>
      </c>
      <c r="O10" s="19" t="s">
        <v>43</v>
      </c>
      <c r="P10" s="46">
        <v>3</v>
      </c>
      <c r="Q10" s="46">
        <v>153</v>
      </c>
      <c r="R10" s="46">
        <v>43</v>
      </c>
      <c r="S10" s="46">
        <v>4</v>
      </c>
      <c r="T10" s="6">
        <f t="shared" ref="T10:T21" si="2">P10*0.5+Q10*1+R10*2+S10*2.5</f>
        <v>250.5</v>
      </c>
      <c r="U10" s="10"/>
      <c r="AB10" s="1"/>
    </row>
    <row r="11" spans="1:28" ht="24" customHeight="1">
      <c r="A11" s="18" t="s">
        <v>14</v>
      </c>
      <c r="B11" s="46">
        <v>4</v>
      </c>
      <c r="C11" s="46">
        <v>149</v>
      </c>
      <c r="D11" s="46">
        <v>81</v>
      </c>
      <c r="E11" s="46">
        <v>4</v>
      </c>
      <c r="F11" s="6">
        <f t="shared" si="0"/>
        <v>323</v>
      </c>
      <c r="G11" s="2"/>
      <c r="H11" s="19" t="s">
        <v>5</v>
      </c>
      <c r="I11" s="46">
        <v>2</v>
      </c>
      <c r="J11" s="46">
        <v>167</v>
      </c>
      <c r="K11" s="46">
        <v>50</v>
      </c>
      <c r="L11" s="46">
        <v>3</v>
      </c>
      <c r="M11" s="6">
        <f t="shared" si="1"/>
        <v>275.5</v>
      </c>
      <c r="N11" s="9">
        <f>F21+F22+M10+M11</f>
        <v>995.5</v>
      </c>
      <c r="O11" s="19" t="s">
        <v>44</v>
      </c>
      <c r="P11" s="46">
        <v>4</v>
      </c>
      <c r="Q11" s="46">
        <v>118</v>
      </c>
      <c r="R11" s="46">
        <v>30</v>
      </c>
      <c r="S11" s="46">
        <v>2</v>
      </c>
      <c r="T11" s="6">
        <f t="shared" si="2"/>
        <v>185</v>
      </c>
      <c r="U11" s="2"/>
      <c r="AB11" s="1"/>
    </row>
    <row r="12" spans="1:28" ht="24" customHeight="1">
      <c r="A12" s="18" t="s">
        <v>17</v>
      </c>
      <c r="B12" s="46">
        <v>2</v>
      </c>
      <c r="C12" s="46">
        <v>144</v>
      </c>
      <c r="D12" s="46">
        <v>72</v>
      </c>
      <c r="E12" s="46">
        <v>5</v>
      </c>
      <c r="F12" s="6">
        <f t="shared" si="0"/>
        <v>301.5</v>
      </c>
      <c r="G12" s="2"/>
      <c r="H12" s="19" t="s">
        <v>6</v>
      </c>
      <c r="I12" s="46">
        <v>3</v>
      </c>
      <c r="J12" s="46">
        <v>158</v>
      </c>
      <c r="K12" s="46">
        <v>56</v>
      </c>
      <c r="L12" s="46">
        <v>4</v>
      </c>
      <c r="M12" s="6">
        <f t="shared" si="1"/>
        <v>281.5</v>
      </c>
      <c r="N12" s="2">
        <f>F22+M10+M11+M12</f>
        <v>1020.5</v>
      </c>
      <c r="O12" s="19" t="s">
        <v>32</v>
      </c>
      <c r="P12" s="46">
        <v>2</v>
      </c>
      <c r="Q12" s="46">
        <v>189</v>
      </c>
      <c r="R12" s="46">
        <v>31</v>
      </c>
      <c r="S12" s="46">
        <v>0</v>
      </c>
      <c r="T12" s="6">
        <f t="shared" si="2"/>
        <v>252</v>
      </c>
      <c r="U12" s="2"/>
      <c r="AB12" s="1"/>
    </row>
    <row r="13" spans="1:28" ht="24" customHeight="1">
      <c r="A13" s="18" t="s">
        <v>19</v>
      </c>
      <c r="B13" s="46">
        <v>4</v>
      </c>
      <c r="C13" s="46">
        <v>126</v>
      </c>
      <c r="D13" s="46">
        <v>72</v>
      </c>
      <c r="E13" s="46">
        <v>5</v>
      </c>
      <c r="F13" s="6">
        <f t="shared" si="0"/>
        <v>284.5</v>
      </c>
      <c r="G13" s="2">
        <f t="shared" ref="G13:G19" si="3">F10+F11+F12+F13</f>
        <v>1202</v>
      </c>
      <c r="H13" s="19" t="s">
        <v>7</v>
      </c>
      <c r="I13" s="46">
        <v>4</v>
      </c>
      <c r="J13" s="46">
        <v>121</v>
      </c>
      <c r="K13" s="46">
        <v>39</v>
      </c>
      <c r="L13" s="46">
        <v>5</v>
      </c>
      <c r="M13" s="6">
        <f t="shared" si="1"/>
        <v>213.5</v>
      </c>
      <c r="N13" s="2">
        <f t="shared" ref="N13:N18" si="4">M10+M11+M12+M13</f>
        <v>1017</v>
      </c>
      <c r="O13" s="19" t="s">
        <v>33</v>
      </c>
      <c r="P13" s="46">
        <v>9</v>
      </c>
      <c r="Q13" s="46">
        <v>164</v>
      </c>
      <c r="R13" s="46">
        <v>44</v>
      </c>
      <c r="S13" s="46">
        <v>3</v>
      </c>
      <c r="T13" s="6">
        <f t="shared" si="2"/>
        <v>264</v>
      </c>
      <c r="U13" s="2">
        <f t="shared" ref="U13:U21" si="5">T10+T11+T12+T13</f>
        <v>951.5</v>
      </c>
      <c r="AB13" s="48">
        <v>212.5</v>
      </c>
    </row>
    <row r="14" spans="1:28" ht="24" customHeight="1">
      <c r="A14" s="18" t="s">
        <v>21</v>
      </c>
      <c r="B14" s="46">
        <v>5</v>
      </c>
      <c r="C14" s="46">
        <v>141</v>
      </c>
      <c r="D14" s="46">
        <v>57</v>
      </c>
      <c r="E14" s="46">
        <v>9</v>
      </c>
      <c r="F14" s="6">
        <f t="shared" si="0"/>
        <v>280</v>
      </c>
      <c r="G14" s="2">
        <f t="shared" si="3"/>
        <v>1189</v>
      </c>
      <c r="H14" s="19" t="s">
        <v>9</v>
      </c>
      <c r="I14" s="46">
        <v>2</v>
      </c>
      <c r="J14" s="46">
        <v>132</v>
      </c>
      <c r="K14" s="46">
        <v>42</v>
      </c>
      <c r="L14" s="46">
        <v>3</v>
      </c>
      <c r="M14" s="6">
        <f t="shared" si="1"/>
        <v>224.5</v>
      </c>
      <c r="N14" s="2">
        <f t="shared" si="4"/>
        <v>995</v>
      </c>
      <c r="O14" s="19" t="s">
        <v>29</v>
      </c>
      <c r="P14" s="45">
        <v>6</v>
      </c>
      <c r="Q14" s="45">
        <v>158</v>
      </c>
      <c r="R14" s="45">
        <v>48</v>
      </c>
      <c r="S14" s="45">
        <v>4</v>
      </c>
      <c r="T14" s="6">
        <f t="shared" si="2"/>
        <v>267</v>
      </c>
      <c r="U14" s="2">
        <f t="shared" si="5"/>
        <v>968</v>
      </c>
      <c r="AB14" s="48">
        <v>226</v>
      </c>
    </row>
    <row r="15" spans="1:28" ht="24" customHeight="1">
      <c r="A15" s="18" t="s">
        <v>23</v>
      </c>
      <c r="B15" s="46">
        <v>3</v>
      </c>
      <c r="C15" s="46">
        <v>121</v>
      </c>
      <c r="D15" s="46">
        <v>46</v>
      </c>
      <c r="E15" s="46">
        <v>1</v>
      </c>
      <c r="F15" s="6">
        <f t="shared" si="0"/>
        <v>217</v>
      </c>
      <c r="G15" s="2">
        <f t="shared" si="3"/>
        <v>1083</v>
      </c>
      <c r="H15" s="19" t="s">
        <v>12</v>
      </c>
      <c r="I15" s="46">
        <v>2</v>
      </c>
      <c r="J15" s="46">
        <v>135</v>
      </c>
      <c r="K15" s="46">
        <v>40</v>
      </c>
      <c r="L15" s="46">
        <v>2</v>
      </c>
      <c r="M15" s="6">
        <f t="shared" si="1"/>
        <v>221</v>
      </c>
      <c r="N15" s="2">
        <f t="shared" si="4"/>
        <v>940.5</v>
      </c>
      <c r="O15" s="18" t="s">
        <v>30</v>
      </c>
      <c r="P15" s="46">
        <v>3</v>
      </c>
      <c r="Q15" s="46">
        <v>172</v>
      </c>
      <c r="R15" s="46">
        <v>46</v>
      </c>
      <c r="S15" s="46">
        <v>6</v>
      </c>
      <c r="T15" s="6">
        <f t="shared" si="2"/>
        <v>280.5</v>
      </c>
      <c r="U15" s="2">
        <f t="shared" si="5"/>
        <v>1063.5</v>
      </c>
      <c r="AB15" s="48">
        <v>233.5</v>
      </c>
    </row>
    <row r="16" spans="1:28" ht="24" customHeight="1">
      <c r="A16" s="18" t="s">
        <v>39</v>
      </c>
      <c r="B16" s="46">
        <v>4</v>
      </c>
      <c r="C16" s="46">
        <v>120</v>
      </c>
      <c r="D16" s="46">
        <v>42</v>
      </c>
      <c r="E16" s="46">
        <v>3</v>
      </c>
      <c r="F16" s="6">
        <f t="shared" si="0"/>
        <v>213.5</v>
      </c>
      <c r="G16" s="2">
        <f t="shared" si="3"/>
        <v>995</v>
      </c>
      <c r="H16" s="19" t="s">
        <v>15</v>
      </c>
      <c r="I16" s="46">
        <v>1</v>
      </c>
      <c r="J16" s="46">
        <v>128</v>
      </c>
      <c r="K16" s="46">
        <v>35</v>
      </c>
      <c r="L16" s="46">
        <v>3</v>
      </c>
      <c r="M16" s="6">
        <f t="shared" si="1"/>
        <v>206</v>
      </c>
      <c r="N16" s="2">
        <f t="shared" si="4"/>
        <v>865</v>
      </c>
      <c r="O16" s="19" t="s">
        <v>8</v>
      </c>
      <c r="P16" s="46">
        <v>3</v>
      </c>
      <c r="Q16" s="46">
        <v>201</v>
      </c>
      <c r="R16" s="46">
        <v>47</v>
      </c>
      <c r="S16" s="46">
        <v>2</v>
      </c>
      <c r="T16" s="6">
        <f t="shared" si="2"/>
        <v>301.5</v>
      </c>
      <c r="U16" s="2">
        <f t="shared" si="5"/>
        <v>1113</v>
      </c>
      <c r="AB16" s="48">
        <v>234</v>
      </c>
    </row>
    <row r="17" spans="1:28" ht="24" customHeight="1">
      <c r="A17" s="18" t="s">
        <v>40</v>
      </c>
      <c r="B17" s="46">
        <v>2</v>
      </c>
      <c r="C17" s="46">
        <v>133</v>
      </c>
      <c r="D17" s="46">
        <v>39</v>
      </c>
      <c r="E17" s="46">
        <v>4</v>
      </c>
      <c r="F17" s="6">
        <f t="shared" si="0"/>
        <v>222</v>
      </c>
      <c r="G17" s="2">
        <f t="shared" si="3"/>
        <v>932.5</v>
      </c>
      <c r="H17" s="19" t="s">
        <v>18</v>
      </c>
      <c r="I17" s="46">
        <v>2</v>
      </c>
      <c r="J17" s="46">
        <v>111</v>
      </c>
      <c r="K17" s="46">
        <v>36</v>
      </c>
      <c r="L17" s="46">
        <v>3</v>
      </c>
      <c r="M17" s="6">
        <f t="shared" si="1"/>
        <v>191.5</v>
      </c>
      <c r="N17" s="2">
        <f t="shared" si="4"/>
        <v>843</v>
      </c>
      <c r="O17" s="19" t="s">
        <v>10</v>
      </c>
      <c r="P17" s="46">
        <v>5</v>
      </c>
      <c r="Q17" s="46">
        <v>190</v>
      </c>
      <c r="R17" s="46">
        <v>48</v>
      </c>
      <c r="S17" s="46">
        <v>2</v>
      </c>
      <c r="T17" s="6">
        <f t="shared" si="2"/>
        <v>293.5</v>
      </c>
      <c r="U17" s="2">
        <f t="shared" si="5"/>
        <v>1142.5</v>
      </c>
      <c r="AB17" s="48">
        <v>248</v>
      </c>
    </row>
    <row r="18" spans="1:28" ht="24" customHeight="1">
      <c r="A18" s="18" t="s">
        <v>41</v>
      </c>
      <c r="B18" s="46">
        <v>3</v>
      </c>
      <c r="C18" s="46">
        <v>129</v>
      </c>
      <c r="D18" s="46">
        <v>43</v>
      </c>
      <c r="E18" s="46">
        <v>6</v>
      </c>
      <c r="F18" s="6">
        <f t="shared" si="0"/>
        <v>231.5</v>
      </c>
      <c r="G18" s="2">
        <f t="shared" si="3"/>
        <v>884</v>
      </c>
      <c r="H18" s="19" t="s">
        <v>20</v>
      </c>
      <c r="I18" s="46">
        <v>1</v>
      </c>
      <c r="J18" s="46">
        <v>134</v>
      </c>
      <c r="K18" s="46">
        <v>30</v>
      </c>
      <c r="L18" s="46">
        <v>1</v>
      </c>
      <c r="M18" s="6">
        <f t="shared" si="1"/>
        <v>197</v>
      </c>
      <c r="N18" s="2">
        <f t="shared" si="4"/>
        <v>815.5</v>
      </c>
      <c r="O18" s="19" t="s">
        <v>13</v>
      </c>
      <c r="P18" s="46">
        <v>3</v>
      </c>
      <c r="Q18" s="46">
        <v>179</v>
      </c>
      <c r="R18" s="46">
        <v>51</v>
      </c>
      <c r="S18" s="46">
        <v>2</v>
      </c>
      <c r="T18" s="6">
        <f t="shared" si="2"/>
        <v>287.5</v>
      </c>
      <c r="U18" s="2">
        <f t="shared" si="5"/>
        <v>1163</v>
      </c>
      <c r="AB18" s="48">
        <v>248</v>
      </c>
    </row>
    <row r="19" spans="1:28" ht="24" customHeight="1" thickBot="1">
      <c r="A19" s="21" t="s">
        <v>42</v>
      </c>
      <c r="B19" s="47">
        <v>3</v>
      </c>
      <c r="C19" s="47">
        <v>130</v>
      </c>
      <c r="D19" s="47">
        <v>38</v>
      </c>
      <c r="E19" s="47">
        <v>4</v>
      </c>
      <c r="F19" s="7">
        <f t="shared" si="0"/>
        <v>217.5</v>
      </c>
      <c r="G19" s="3">
        <f t="shared" si="3"/>
        <v>884.5</v>
      </c>
      <c r="H19" s="20" t="s">
        <v>22</v>
      </c>
      <c r="I19" s="45">
        <v>3</v>
      </c>
      <c r="J19" s="45">
        <v>120</v>
      </c>
      <c r="K19" s="45">
        <v>18</v>
      </c>
      <c r="L19" s="45">
        <v>1</v>
      </c>
      <c r="M19" s="6">
        <f t="shared" si="1"/>
        <v>160</v>
      </c>
      <c r="N19" s="2">
        <f>M16+M17+M18+M19</f>
        <v>754.5</v>
      </c>
      <c r="O19" s="19" t="s">
        <v>16</v>
      </c>
      <c r="P19" s="46">
        <v>4</v>
      </c>
      <c r="Q19" s="46">
        <v>158</v>
      </c>
      <c r="R19" s="46">
        <v>49</v>
      </c>
      <c r="S19" s="46">
        <v>3</v>
      </c>
      <c r="T19" s="6">
        <f t="shared" si="2"/>
        <v>265.5</v>
      </c>
      <c r="U19" s="2">
        <f t="shared" si="5"/>
        <v>1148</v>
      </c>
      <c r="AB19" s="48">
        <v>262</v>
      </c>
    </row>
    <row r="20" spans="1:28" ht="24" customHeight="1">
      <c r="A20" s="19" t="s">
        <v>27</v>
      </c>
      <c r="B20" s="45">
        <v>3</v>
      </c>
      <c r="C20" s="45">
        <v>166</v>
      </c>
      <c r="D20" s="45">
        <v>34</v>
      </c>
      <c r="E20" s="45">
        <v>3</v>
      </c>
      <c r="F20" s="8">
        <f t="shared" si="0"/>
        <v>243</v>
      </c>
      <c r="G20" s="35"/>
      <c r="H20" s="19" t="s">
        <v>24</v>
      </c>
      <c r="I20" s="46">
        <v>4</v>
      </c>
      <c r="J20" s="46">
        <v>161</v>
      </c>
      <c r="K20" s="46">
        <v>41</v>
      </c>
      <c r="L20" s="46">
        <v>1</v>
      </c>
      <c r="M20" s="8">
        <f t="shared" si="1"/>
        <v>247.5</v>
      </c>
      <c r="N20" s="2">
        <f>M17+M18+M19+M20</f>
        <v>796</v>
      </c>
      <c r="O20" s="19" t="s">
        <v>45</v>
      </c>
      <c r="P20" s="45">
        <v>2</v>
      </c>
      <c r="Q20" s="45">
        <v>164</v>
      </c>
      <c r="R20" s="45">
        <v>53</v>
      </c>
      <c r="S20" s="45">
        <v>2</v>
      </c>
      <c r="T20" s="8">
        <f t="shared" si="2"/>
        <v>276</v>
      </c>
      <c r="U20" s="2">
        <f t="shared" si="5"/>
        <v>1122.5</v>
      </c>
      <c r="AB20" s="48">
        <v>275</v>
      </c>
    </row>
    <row r="21" spans="1:28" ht="24" customHeight="1" thickBot="1">
      <c r="A21" s="19" t="s">
        <v>28</v>
      </c>
      <c r="B21" s="46">
        <v>3</v>
      </c>
      <c r="C21" s="46">
        <v>155</v>
      </c>
      <c r="D21" s="46">
        <v>45</v>
      </c>
      <c r="E21" s="46">
        <v>4</v>
      </c>
      <c r="F21" s="6">
        <f t="shared" si="0"/>
        <v>256.5</v>
      </c>
      <c r="G21" s="36"/>
      <c r="H21" s="20" t="s">
        <v>25</v>
      </c>
      <c r="I21" s="46">
        <v>9</v>
      </c>
      <c r="J21" s="46">
        <v>158</v>
      </c>
      <c r="K21" s="46">
        <v>33</v>
      </c>
      <c r="L21" s="46">
        <v>6</v>
      </c>
      <c r="M21" s="6">
        <f t="shared" si="1"/>
        <v>243.5</v>
      </c>
      <c r="N21" s="2">
        <f>M18+M19+M20+M21</f>
        <v>848</v>
      </c>
      <c r="O21" s="21" t="s">
        <v>46</v>
      </c>
      <c r="P21" s="47">
        <v>3</v>
      </c>
      <c r="Q21" s="47">
        <v>160</v>
      </c>
      <c r="R21" s="47">
        <v>50</v>
      </c>
      <c r="S21" s="47">
        <v>1</v>
      </c>
      <c r="T21" s="7">
        <f t="shared" si="2"/>
        <v>264</v>
      </c>
      <c r="U21" s="3">
        <f t="shared" si="5"/>
        <v>1093</v>
      </c>
      <c r="AB21" s="48">
        <v>276</v>
      </c>
    </row>
    <row r="22" spans="1:28" ht="24" customHeight="1" thickBot="1">
      <c r="A22" s="19" t="s">
        <v>1</v>
      </c>
      <c r="B22" s="46">
        <v>2</v>
      </c>
      <c r="C22" s="46">
        <v>125</v>
      </c>
      <c r="D22" s="46">
        <v>38</v>
      </c>
      <c r="E22" s="46">
        <v>6</v>
      </c>
      <c r="F22" s="6">
        <f t="shared" si="0"/>
        <v>217</v>
      </c>
      <c r="G22" s="2"/>
      <c r="H22" s="21" t="s">
        <v>26</v>
      </c>
      <c r="I22" s="47">
        <v>6</v>
      </c>
      <c r="J22" s="47">
        <v>170</v>
      </c>
      <c r="K22" s="47">
        <v>41</v>
      </c>
      <c r="L22" s="47">
        <v>5</v>
      </c>
      <c r="M22" s="6">
        <f t="shared" si="1"/>
        <v>267.5</v>
      </c>
      <c r="N22" s="3">
        <f>M19+M20+M21+M22</f>
        <v>918.5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>
      <c r="A23" s="81" t="s">
        <v>47</v>
      </c>
      <c r="B23" s="82"/>
      <c r="C23" s="87" t="s">
        <v>50</v>
      </c>
      <c r="D23" s="88"/>
      <c r="E23" s="88"/>
      <c r="F23" s="89"/>
      <c r="G23" s="50">
        <f>MAX(G13:G19)</f>
        <v>1202</v>
      </c>
      <c r="H23" s="85" t="s">
        <v>48</v>
      </c>
      <c r="I23" s="86"/>
      <c r="J23" s="78" t="s">
        <v>50</v>
      </c>
      <c r="K23" s="79"/>
      <c r="L23" s="79"/>
      <c r="M23" s="80"/>
      <c r="N23" s="51">
        <f>MAX(N10:N22)</f>
        <v>1020.5</v>
      </c>
      <c r="O23" s="81" t="s">
        <v>49</v>
      </c>
      <c r="P23" s="82"/>
      <c r="Q23" s="87" t="s">
        <v>50</v>
      </c>
      <c r="R23" s="88"/>
      <c r="S23" s="88"/>
      <c r="T23" s="89"/>
      <c r="U23" s="50">
        <f>MAX(U13:U21)</f>
        <v>1163</v>
      </c>
      <c r="AB23" s="1"/>
    </row>
    <row r="24" spans="1:28" ht="13.5" customHeight="1">
      <c r="A24" s="83"/>
      <c r="B24" s="84"/>
      <c r="C24" s="49" t="s">
        <v>73</v>
      </c>
      <c r="D24" s="52"/>
      <c r="E24" s="52"/>
      <c r="F24" s="53" t="s">
        <v>66</v>
      </c>
      <c r="G24" s="54"/>
      <c r="H24" s="83"/>
      <c r="I24" s="84"/>
      <c r="J24" s="49" t="s">
        <v>73</v>
      </c>
      <c r="K24" s="52"/>
      <c r="L24" s="52"/>
      <c r="M24" s="53" t="s">
        <v>71</v>
      </c>
      <c r="N24" s="54"/>
      <c r="O24" s="83"/>
      <c r="P24" s="84"/>
      <c r="Q24" s="49" t="s">
        <v>73</v>
      </c>
      <c r="R24" s="52"/>
      <c r="S24" s="52"/>
      <c r="T24" s="53" t="s">
        <v>72</v>
      </c>
      <c r="U24" s="54"/>
      <c r="AB24" s="1"/>
    </row>
    <row r="25" spans="1:28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>
      <c r="A26" s="90" t="s">
        <v>51</v>
      </c>
      <c r="B26" s="90"/>
      <c r="C26" s="90"/>
      <c r="D26" s="90"/>
      <c r="E26" s="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82"/>
  <sheetViews>
    <sheetView zoomScaleNormal="100" workbookViewId="0">
      <selection activeCell="D6" sqref="D6:H6"/>
    </sheetView>
  </sheetViews>
  <sheetFormatPr baseColWidth="10" defaultColWidth="11.5703125" defaultRowHeight="12.75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>
      <c r="A3" s="94" t="s">
        <v>62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</row>
    <row r="4" spans="1:28" ht="7.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>
      <c r="A5" s="91" t="s">
        <v>54</v>
      </c>
      <c r="B5" s="91"/>
      <c r="C5" s="91"/>
      <c r="D5" s="26"/>
      <c r="E5" s="96" t="str">
        <f>'G-1'!E4:H4</f>
        <v>DE OBRA</v>
      </c>
      <c r="F5" s="96"/>
      <c r="G5" s="96"/>
      <c r="H5" s="9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>
      <c r="A6" s="92" t="s">
        <v>56</v>
      </c>
      <c r="B6" s="92"/>
      <c r="C6" s="92"/>
      <c r="D6" s="96" t="s">
        <v>114</v>
      </c>
      <c r="E6" s="96"/>
      <c r="F6" s="96"/>
      <c r="G6" s="96"/>
      <c r="H6" s="96"/>
      <c r="I6" s="92" t="s">
        <v>53</v>
      </c>
      <c r="J6" s="92"/>
      <c r="K6" s="92"/>
      <c r="L6" s="97">
        <f>'G-1'!L5:N5</f>
        <v>4536</v>
      </c>
      <c r="M6" s="97"/>
      <c r="N6" s="97"/>
      <c r="O6" s="12"/>
      <c r="P6" s="92" t="s">
        <v>58</v>
      </c>
      <c r="Q6" s="92"/>
      <c r="R6" s="92"/>
      <c r="S6" s="107">
        <f>'G-1'!S6:U6</f>
        <v>40555</v>
      </c>
      <c r="T6" s="107"/>
      <c r="U6" s="107"/>
    </row>
    <row r="7" spans="1:28" ht="7.5" customHeight="1">
      <c r="A7" s="13"/>
      <c r="B7" s="11"/>
      <c r="C7" s="11"/>
      <c r="D7" s="11"/>
      <c r="E7" s="104"/>
      <c r="F7" s="104"/>
      <c r="G7" s="104"/>
      <c r="H7" s="104"/>
      <c r="I7" s="104"/>
      <c r="J7" s="104"/>
      <c r="K7" s="10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>
      <c r="A8" s="99" t="s">
        <v>36</v>
      </c>
      <c r="B8" s="101" t="s">
        <v>34</v>
      </c>
      <c r="C8" s="102"/>
      <c r="D8" s="102"/>
      <c r="E8" s="103"/>
      <c r="F8" s="99" t="s">
        <v>35</v>
      </c>
      <c r="G8" s="99" t="s">
        <v>37</v>
      </c>
      <c r="H8" s="99" t="s">
        <v>36</v>
      </c>
      <c r="I8" s="101" t="s">
        <v>34</v>
      </c>
      <c r="J8" s="102"/>
      <c r="K8" s="102"/>
      <c r="L8" s="103"/>
      <c r="M8" s="99" t="s">
        <v>35</v>
      </c>
      <c r="N8" s="99" t="s">
        <v>37</v>
      </c>
      <c r="O8" s="99" t="s">
        <v>36</v>
      </c>
      <c r="P8" s="101" t="s">
        <v>34</v>
      </c>
      <c r="Q8" s="102"/>
      <c r="R8" s="102"/>
      <c r="S8" s="103"/>
      <c r="T8" s="99" t="s">
        <v>35</v>
      </c>
      <c r="U8" s="99" t="s">
        <v>37</v>
      </c>
    </row>
    <row r="9" spans="1:28" ht="12" customHeight="1">
      <c r="A9" s="100"/>
      <c r="B9" s="15" t="s">
        <v>52</v>
      </c>
      <c r="C9" s="15" t="s">
        <v>0</v>
      </c>
      <c r="D9" s="15" t="s">
        <v>2</v>
      </c>
      <c r="E9" s="16" t="s">
        <v>3</v>
      </c>
      <c r="F9" s="100"/>
      <c r="G9" s="100"/>
      <c r="H9" s="100"/>
      <c r="I9" s="17" t="s">
        <v>52</v>
      </c>
      <c r="J9" s="17" t="s">
        <v>0</v>
      </c>
      <c r="K9" s="15" t="s">
        <v>2</v>
      </c>
      <c r="L9" s="16" t="s">
        <v>3</v>
      </c>
      <c r="M9" s="100"/>
      <c r="N9" s="100"/>
      <c r="O9" s="100"/>
      <c r="P9" s="17" t="s">
        <v>52</v>
      </c>
      <c r="Q9" s="17" t="s">
        <v>0</v>
      </c>
      <c r="R9" s="15" t="s">
        <v>2</v>
      </c>
      <c r="S9" s="16" t="s">
        <v>3</v>
      </c>
      <c r="T9" s="100"/>
      <c r="U9" s="100"/>
    </row>
    <row r="10" spans="1:28" ht="24" customHeight="1">
      <c r="A10" s="18" t="s">
        <v>11</v>
      </c>
      <c r="B10" s="46">
        <f>'G-1'!B10+'G-2'!B10</f>
        <v>8</v>
      </c>
      <c r="C10" s="46">
        <f>'G-1'!C10+'G-2'!C10</f>
        <v>237</v>
      </c>
      <c r="D10" s="46">
        <f>'G-1'!D10+'G-2'!D10</f>
        <v>142</v>
      </c>
      <c r="E10" s="46">
        <f>'G-1'!E10+'G-2'!E10</f>
        <v>5</v>
      </c>
      <c r="F10" s="6">
        <f t="shared" ref="F10:F22" si="0">B10*0.5+C10*1+D10*2+E10*2.5</f>
        <v>537.5</v>
      </c>
      <c r="G10" s="2"/>
      <c r="H10" s="19" t="s">
        <v>4</v>
      </c>
      <c r="I10" s="46">
        <f>'G-1'!I10+'G-2'!I10</f>
        <v>7</v>
      </c>
      <c r="J10" s="46">
        <f>'G-1'!J10+'G-2'!J10</f>
        <v>254</v>
      </c>
      <c r="K10" s="46">
        <f>'G-1'!K10+'G-2'!K10</f>
        <v>100</v>
      </c>
      <c r="L10" s="46">
        <f>'G-1'!L10+'G-2'!L10</f>
        <v>7</v>
      </c>
      <c r="M10" s="6">
        <f t="shared" ref="M10:M22" si="1">I10*0.5+J10*1+K10*2+L10*2.5</f>
        <v>475</v>
      </c>
      <c r="N10" s="9">
        <f>F20+F21+F22+M10</f>
        <v>1867</v>
      </c>
      <c r="O10" s="19" t="s">
        <v>43</v>
      </c>
      <c r="P10" s="46">
        <f>'G-1'!P10+'G-2'!P10</f>
        <v>8</v>
      </c>
      <c r="Q10" s="46">
        <f>'G-1'!Q10+'G-2'!Q10</f>
        <v>293</v>
      </c>
      <c r="R10" s="46">
        <f>'G-1'!R10+'G-2'!R10</f>
        <v>100</v>
      </c>
      <c r="S10" s="46">
        <f>'G-1'!S10+'G-2'!S10</f>
        <v>8</v>
      </c>
      <c r="T10" s="6">
        <f t="shared" ref="T10:T21" si="2">P10*0.5+Q10*1+R10*2+S10*2.5</f>
        <v>517</v>
      </c>
      <c r="U10" s="10"/>
      <c r="W10" s="1"/>
      <c r="X10" s="1"/>
      <c r="Y10" s="1" t="s">
        <v>67</v>
      </c>
      <c r="Z10" s="48">
        <v>1745.5</v>
      </c>
      <c r="AA10" s="1"/>
      <c r="AB10" s="1"/>
    </row>
    <row r="11" spans="1:28" ht="24" customHeight="1">
      <c r="A11" s="18" t="s">
        <v>14</v>
      </c>
      <c r="B11" s="46">
        <f>'G-1'!B11+'G-2'!B11</f>
        <v>9</v>
      </c>
      <c r="C11" s="46">
        <f>'G-1'!C11+'G-2'!C11</f>
        <v>268</v>
      </c>
      <c r="D11" s="46">
        <f>'G-1'!D11+'G-2'!D11</f>
        <v>159</v>
      </c>
      <c r="E11" s="46">
        <f>'G-1'!E11+'G-2'!E11</f>
        <v>5</v>
      </c>
      <c r="F11" s="6">
        <f t="shared" si="0"/>
        <v>603</v>
      </c>
      <c r="G11" s="2"/>
      <c r="H11" s="19" t="s">
        <v>5</v>
      </c>
      <c r="I11" s="46">
        <f>'G-1'!I11+'G-2'!I11</f>
        <v>11</v>
      </c>
      <c r="J11" s="46">
        <f>'G-1'!J11+'G-2'!J11</f>
        <v>302</v>
      </c>
      <c r="K11" s="46">
        <f>'G-1'!K11+'G-2'!K11</f>
        <v>97</v>
      </c>
      <c r="L11" s="46">
        <f>'G-1'!L11+'G-2'!L11</f>
        <v>10</v>
      </c>
      <c r="M11" s="6">
        <f t="shared" si="1"/>
        <v>526.5</v>
      </c>
      <c r="N11" s="9">
        <f>F21+F22+M10+M11</f>
        <v>1934.5</v>
      </c>
      <c r="O11" s="19" t="s">
        <v>44</v>
      </c>
      <c r="P11" s="46">
        <f>'G-1'!P11+'G-2'!P11</f>
        <v>10</v>
      </c>
      <c r="Q11" s="46">
        <f>'G-1'!Q11+'G-2'!Q11</f>
        <v>253</v>
      </c>
      <c r="R11" s="46">
        <f>'G-1'!R11+'G-2'!R11</f>
        <v>79</v>
      </c>
      <c r="S11" s="46">
        <f>'G-1'!S11+'G-2'!S11</f>
        <v>6</v>
      </c>
      <c r="T11" s="6">
        <f t="shared" si="2"/>
        <v>431</v>
      </c>
      <c r="U11" s="2"/>
      <c r="W11" s="1"/>
      <c r="X11" s="1"/>
      <c r="Y11" s="1" t="s">
        <v>68</v>
      </c>
      <c r="Z11" s="48">
        <v>1755</v>
      </c>
      <c r="AA11" s="1"/>
      <c r="AB11" s="1"/>
    </row>
    <row r="12" spans="1:28" ht="24" customHeight="1">
      <c r="A12" s="18" t="s">
        <v>17</v>
      </c>
      <c r="B12" s="46">
        <f>'G-1'!B12+'G-2'!B12</f>
        <v>7</v>
      </c>
      <c r="C12" s="46">
        <f>'G-1'!C12+'G-2'!C12</f>
        <v>263</v>
      </c>
      <c r="D12" s="46">
        <f>'G-1'!D12+'G-2'!D12</f>
        <v>137</v>
      </c>
      <c r="E12" s="46">
        <f>'G-1'!E12+'G-2'!E12</f>
        <v>5</v>
      </c>
      <c r="F12" s="6">
        <f t="shared" si="0"/>
        <v>553</v>
      </c>
      <c r="G12" s="2"/>
      <c r="H12" s="19" t="s">
        <v>6</v>
      </c>
      <c r="I12" s="46">
        <f>'G-1'!I12+'G-2'!I12</f>
        <v>16</v>
      </c>
      <c r="J12" s="46">
        <f>'G-1'!J12+'G-2'!J12</f>
        <v>303</v>
      </c>
      <c r="K12" s="46">
        <f>'G-1'!K12+'G-2'!K12</f>
        <v>107</v>
      </c>
      <c r="L12" s="46">
        <f>'G-1'!L12+'G-2'!L12</f>
        <v>7</v>
      </c>
      <c r="M12" s="6">
        <f t="shared" si="1"/>
        <v>542.5</v>
      </c>
      <c r="N12" s="2">
        <f>F22+M10+M11+M12</f>
        <v>1987.5</v>
      </c>
      <c r="O12" s="19" t="s">
        <v>32</v>
      </c>
      <c r="P12" s="46">
        <f>'G-1'!P12+'G-2'!P12</f>
        <v>5</v>
      </c>
      <c r="Q12" s="46">
        <f>'G-1'!Q12+'G-2'!Q12</f>
        <v>339</v>
      </c>
      <c r="R12" s="46">
        <f>'G-1'!R12+'G-2'!R12</f>
        <v>82</v>
      </c>
      <c r="S12" s="46">
        <f>'G-1'!S12+'G-2'!S12</f>
        <v>1</v>
      </c>
      <c r="T12" s="6">
        <f t="shared" si="2"/>
        <v>508</v>
      </c>
      <c r="U12" s="2"/>
      <c r="W12" s="1"/>
      <c r="X12" s="1"/>
      <c r="Y12" s="1" t="s">
        <v>80</v>
      </c>
      <c r="Z12" s="48">
        <v>1763.5</v>
      </c>
      <c r="AA12" s="1"/>
      <c r="AB12" s="1"/>
    </row>
    <row r="13" spans="1:28" ht="24" customHeight="1">
      <c r="A13" s="18" t="s">
        <v>19</v>
      </c>
      <c r="B13" s="46">
        <f>'G-1'!B13+'G-2'!B13</f>
        <v>7</v>
      </c>
      <c r="C13" s="46">
        <f>'G-1'!C13+'G-2'!C13</f>
        <v>272</v>
      </c>
      <c r="D13" s="46">
        <f>'G-1'!D13+'G-2'!D13</f>
        <v>146</v>
      </c>
      <c r="E13" s="46">
        <f>'G-1'!E13+'G-2'!E13</f>
        <v>8</v>
      </c>
      <c r="F13" s="6">
        <f t="shared" si="0"/>
        <v>587.5</v>
      </c>
      <c r="G13" s="2">
        <f t="shared" ref="G13:G19" si="3">F10+F11+F12+F13</f>
        <v>2281</v>
      </c>
      <c r="H13" s="19" t="s">
        <v>7</v>
      </c>
      <c r="I13" s="46">
        <f>'G-1'!I13+'G-2'!I13</f>
        <v>10</v>
      </c>
      <c r="J13" s="46">
        <f>'G-1'!J13+'G-2'!J13</f>
        <v>288</v>
      </c>
      <c r="K13" s="46">
        <f>'G-1'!K13+'G-2'!K13</f>
        <v>93</v>
      </c>
      <c r="L13" s="46">
        <f>'G-1'!L13+'G-2'!L13</f>
        <v>11</v>
      </c>
      <c r="M13" s="6">
        <f t="shared" si="1"/>
        <v>506.5</v>
      </c>
      <c r="N13" s="2">
        <f t="shared" ref="N13:N18" si="4">M10+M11+M12+M13</f>
        <v>2050.5</v>
      </c>
      <c r="O13" s="19" t="s">
        <v>33</v>
      </c>
      <c r="P13" s="46">
        <f>'G-1'!P13+'G-2'!P13</f>
        <v>13</v>
      </c>
      <c r="Q13" s="46">
        <f>'G-1'!Q13+'G-2'!Q13</f>
        <v>298</v>
      </c>
      <c r="R13" s="46">
        <f>'G-1'!R13+'G-2'!R13</f>
        <v>102</v>
      </c>
      <c r="S13" s="46">
        <f>'G-1'!S13+'G-2'!S13</f>
        <v>7</v>
      </c>
      <c r="T13" s="6">
        <f t="shared" si="2"/>
        <v>526</v>
      </c>
      <c r="U13" s="2">
        <f t="shared" ref="U13:U21" si="5">T10+T11+T12+T13</f>
        <v>1982</v>
      </c>
      <c r="W13" s="1" t="s">
        <v>84</v>
      </c>
      <c r="X13" s="48">
        <v>2015.5</v>
      </c>
      <c r="Y13" s="1" t="s">
        <v>85</v>
      </c>
      <c r="Z13" s="48">
        <v>1769</v>
      </c>
      <c r="AA13" s="1" t="s">
        <v>77</v>
      </c>
      <c r="AB13" s="48">
        <v>0</v>
      </c>
    </row>
    <row r="14" spans="1:28" ht="24" customHeight="1">
      <c r="A14" s="18" t="s">
        <v>21</v>
      </c>
      <c r="B14" s="46">
        <f>'G-1'!B14+'G-2'!B14</f>
        <v>8</v>
      </c>
      <c r="C14" s="46">
        <f>'G-1'!C14+'G-2'!C14</f>
        <v>279</v>
      </c>
      <c r="D14" s="46">
        <f>'G-1'!D14+'G-2'!D14</f>
        <v>122</v>
      </c>
      <c r="E14" s="46">
        <f>'G-1'!E14+'G-2'!E14</f>
        <v>17</v>
      </c>
      <c r="F14" s="6">
        <f t="shared" si="0"/>
        <v>569.5</v>
      </c>
      <c r="G14" s="2">
        <f t="shared" si="3"/>
        <v>2313</v>
      </c>
      <c r="H14" s="19" t="s">
        <v>9</v>
      </c>
      <c r="I14" s="46">
        <f>'G-1'!I14+'G-2'!I14</f>
        <v>8</v>
      </c>
      <c r="J14" s="46">
        <f>'G-1'!J14+'G-2'!J14</f>
        <v>264</v>
      </c>
      <c r="K14" s="46">
        <f>'G-1'!K14+'G-2'!K14</f>
        <v>89</v>
      </c>
      <c r="L14" s="46">
        <f>'G-1'!L14+'G-2'!L14</f>
        <v>6</v>
      </c>
      <c r="M14" s="6">
        <f t="shared" si="1"/>
        <v>461</v>
      </c>
      <c r="N14" s="2">
        <f t="shared" si="4"/>
        <v>2036.5</v>
      </c>
      <c r="O14" s="19" t="s">
        <v>29</v>
      </c>
      <c r="P14" s="46">
        <f>'G-1'!P14+'G-2'!P14</f>
        <v>8</v>
      </c>
      <c r="Q14" s="46">
        <f>'G-1'!Q14+'G-2'!Q14</f>
        <v>289</v>
      </c>
      <c r="R14" s="46">
        <f>'G-1'!R14+'G-2'!R14</f>
        <v>105</v>
      </c>
      <c r="S14" s="46">
        <f>'G-1'!S14+'G-2'!S14</f>
        <v>8</v>
      </c>
      <c r="T14" s="6">
        <f t="shared" si="2"/>
        <v>523</v>
      </c>
      <c r="U14" s="2">
        <f t="shared" si="5"/>
        <v>1988</v>
      </c>
      <c r="W14" s="1" t="s">
        <v>89</v>
      </c>
      <c r="X14" s="48">
        <v>2044.5</v>
      </c>
      <c r="Y14" s="1" t="s">
        <v>75</v>
      </c>
      <c r="Z14" s="48">
        <v>1803.5</v>
      </c>
      <c r="AA14" s="1" t="s">
        <v>78</v>
      </c>
      <c r="AB14" s="48">
        <v>0</v>
      </c>
    </row>
    <row r="15" spans="1:28" ht="24" customHeight="1">
      <c r="A15" s="18" t="s">
        <v>23</v>
      </c>
      <c r="B15" s="46">
        <f>'G-1'!B15+'G-2'!B15</f>
        <v>8</v>
      </c>
      <c r="C15" s="46">
        <f>'G-1'!C15+'G-2'!C15</f>
        <v>247</v>
      </c>
      <c r="D15" s="46">
        <f>'G-1'!D15+'G-2'!D15</f>
        <v>121</v>
      </c>
      <c r="E15" s="46">
        <f>'G-1'!E15+'G-2'!E15</f>
        <v>11</v>
      </c>
      <c r="F15" s="6">
        <f t="shared" si="0"/>
        <v>520.5</v>
      </c>
      <c r="G15" s="2">
        <f t="shared" si="3"/>
        <v>2230.5</v>
      </c>
      <c r="H15" s="19" t="s">
        <v>12</v>
      </c>
      <c r="I15" s="46">
        <f>'G-1'!I15+'G-2'!I15</f>
        <v>6</v>
      </c>
      <c r="J15" s="46">
        <f>'G-1'!J15+'G-2'!J15</f>
        <v>265</v>
      </c>
      <c r="K15" s="46">
        <f>'G-1'!K15+'G-2'!K15</f>
        <v>86</v>
      </c>
      <c r="L15" s="46">
        <f>'G-1'!L15+'G-2'!L15</f>
        <v>6</v>
      </c>
      <c r="M15" s="6">
        <f t="shared" si="1"/>
        <v>455</v>
      </c>
      <c r="N15" s="2">
        <f t="shared" si="4"/>
        <v>1965</v>
      </c>
      <c r="O15" s="18" t="s">
        <v>30</v>
      </c>
      <c r="P15" s="46">
        <f>'G-1'!P15+'G-2'!P15</f>
        <v>8</v>
      </c>
      <c r="Q15" s="46">
        <f>'G-1'!Q15+'G-2'!Q15</f>
        <v>320</v>
      </c>
      <c r="R15" s="46">
        <f>'G-1'!R15+'G-2'!R15</f>
        <v>103</v>
      </c>
      <c r="S15" s="46">
        <f>'G-1'!S15+'G-2'!S15</f>
        <v>10</v>
      </c>
      <c r="T15" s="6">
        <f t="shared" si="2"/>
        <v>555</v>
      </c>
      <c r="U15" s="2">
        <f t="shared" si="5"/>
        <v>2112</v>
      </c>
      <c r="W15" s="1" t="s">
        <v>87</v>
      </c>
      <c r="X15" s="48">
        <v>2047</v>
      </c>
      <c r="Y15" s="1" t="s">
        <v>64</v>
      </c>
      <c r="Z15" s="48">
        <v>1810.5</v>
      </c>
      <c r="AA15" s="1" t="s">
        <v>81</v>
      </c>
      <c r="AB15" s="48">
        <v>0</v>
      </c>
    </row>
    <row r="16" spans="1:28" ht="24" customHeight="1">
      <c r="A16" s="18" t="s">
        <v>39</v>
      </c>
      <c r="B16" s="46">
        <f>'G-1'!B16+'G-2'!B16</f>
        <v>7</v>
      </c>
      <c r="C16" s="46">
        <f>'G-1'!C16+'G-2'!C16</f>
        <v>243</v>
      </c>
      <c r="D16" s="46">
        <f>'G-1'!D16+'G-2'!D16</f>
        <v>96</v>
      </c>
      <c r="E16" s="46">
        <f>'G-1'!E16+'G-2'!E16</f>
        <v>6</v>
      </c>
      <c r="F16" s="6">
        <f t="shared" si="0"/>
        <v>453.5</v>
      </c>
      <c r="G16" s="2">
        <f t="shared" si="3"/>
        <v>2131</v>
      </c>
      <c r="H16" s="19" t="s">
        <v>15</v>
      </c>
      <c r="I16" s="46">
        <f>'G-1'!I16+'G-2'!I16</f>
        <v>4</v>
      </c>
      <c r="J16" s="46">
        <f>'G-1'!J16+'G-2'!J16</f>
        <v>253</v>
      </c>
      <c r="K16" s="46">
        <f>'G-1'!K16+'G-2'!K16</f>
        <v>79</v>
      </c>
      <c r="L16" s="46">
        <f>'G-1'!L16+'G-2'!L16</f>
        <v>7</v>
      </c>
      <c r="M16" s="6">
        <f t="shared" si="1"/>
        <v>430.5</v>
      </c>
      <c r="N16" s="2">
        <f t="shared" si="4"/>
        <v>1853</v>
      </c>
      <c r="O16" s="19" t="s">
        <v>8</v>
      </c>
      <c r="P16" s="46">
        <f>'G-1'!P16+'G-2'!P16</f>
        <v>11</v>
      </c>
      <c r="Q16" s="46">
        <f>'G-1'!Q16+'G-2'!Q16</f>
        <v>317</v>
      </c>
      <c r="R16" s="46">
        <f>'G-1'!R16+'G-2'!R16</f>
        <v>113</v>
      </c>
      <c r="S16" s="46">
        <f>'G-1'!S16+'G-2'!S16</f>
        <v>7</v>
      </c>
      <c r="T16" s="6">
        <f t="shared" si="2"/>
        <v>566</v>
      </c>
      <c r="U16" s="2">
        <f t="shared" si="5"/>
        <v>2170</v>
      </c>
      <c r="W16" s="1" t="s">
        <v>82</v>
      </c>
      <c r="X16" s="48">
        <v>2067.5</v>
      </c>
      <c r="Y16" s="1" t="s">
        <v>76</v>
      </c>
      <c r="Z16" s="48">
        <v>1832</v>
      </c>
      <c r="AA16" s="1" t="s">
        <v>83</v>
      </c>
      <c r="AB16" s="48">
        <v>0</v>
      </c>
    </row>
    <row r="17" spans="1:28" ht="24" customHeight="1">
      <c r="A17" s="18" t="s">
        <v>40</v>
      </c>
      <c r="B17" s="46">
        <f>'G-1'!B17+'G-2'!B17</f>
        <v>7</v>
      </c>
      <c r="C17" s="46">
        <f>'G-1'!C17+'G-2'!C17</f>
        <v>244</v>
      </c>
      <c r="D17" s="46">
        <f>'G-1'!D17+'G-2'!D17</f>
        <v>86</v>
      </c>
      <c r="E17" s="46">
        <f>'G-1'!E17+'G-2'!E17</f>
        <v>7</v>
      </c>
      <c r="F17" s="6">
        <f t="shared" si="0"/>
        <v>437</v>
      </c>
      <c r="G17" s="2">
        <f t="shared" si="3"/>
        <v>1980.5</v>
      </c>
      <c r="H17" s="19" t="s">
        <v>18</v>
      </c>
      <c r="I17" s="46">
        <f>'G-1'!I17+'G-2'!I17</f>
        <v>5</v>
      </c>
      <c r="J17" s="46">
        <f>'G-1'!J17+'G-2'!J17</f>
        <v>227</v>
      </c>
      <c r="K17" s="46">
        <f>'G-1'!K17+'G-2'!K17</f>
        <v>77</v>
      </c>
      <c r="L17" s="46">
        <f>'G-1'!L17+'G-2'!L17</f>
        <v>7</v>
      </c>
      <c r="M17" s="6">
        <f t="shared" si="1"/>
        <v>401</v>
      </c>
      <c r="N17" s="2">
        <f t="shared" si="4"/>
        <v>1747.5</v>
      </c>
      <c r="O17" s="19" t="s">
        <v>10</v>
      </c>
      <c r="P17" s="46">
        <f>'G-1'!P17+'G-2'!P17</f>
        <v>14</v>
      </c>
      <c r="Q17" s="46">
        <f>'G-1'!Q17+'G-2'!Q17</f>
        <v>329</v>
      </c>
      <c r="R17" s="46">
        <f>'G-1'!R17+'G-2'!R17</f>
        <v>110</v>
      </c>
      <c r="S17" s="46">
        <f>'G-1'!S17+'G-2'!S17</f>
        <v>6</v>
      </c>
      <c r="T17" s="6">
        <f t="shared" si="2"/>
        <v>571</v>
      </c>
      <c r="U17" s="2">
        <f t="shared" si="5"/>
        <v>2215</v>
      </c>
      <c r="W17" s="1" t="s">
        <v>79</v>
      </c>
      <c r="X17" s="48">
        <v>2079.5</v>
      </c>
      <c r="Y17" s="1" t="s">
        <v>74</v>
      </c>
      <c r="Z17" s="48">
        <v>1838.5</v>
      </c>
      <c r="AA17" s="1" t="s">
        <v>86</v>
      </c>
      <c r="AB17" s="48">
        <v>0</v>
      </c>
    </row>
    <row r="18" spans="1:28" ht="24" customHeight="1">
      <c r="A18" s="18" t="s">
        <v>41</v>
      </c>
      <c r="B18" s="46">
        <f>'G-1'!B18+'G-2'!B18</f>
        <v>3</v>
      </c>
      <c r="C18" s="46">
        <f>'G-1'!C18+'G-2'!C18</f>
        <v>249</v>
      </c>
      <c r="D18" s="46">
        <f>'G-1'!D18+'G-2'!D18</f>
        <v>96</v>
      </c>
      <c r="E18" s="46">
        <f>'G-1'!E18+'G-2'!E18</f>
        <v>11</v>
      </c>
      <c r="F18" s="6">
        <f t="shared" si="0"/>
        <v>470</v>
      </c>
      <c r="G18" s="2">
        <f t="shared" si="3"/>
        <v>1881</v>
      </c>
      <c r="H18" s="19" t="s">
        <v>20</v>
      </c>
      <c r="I18" s="46">
        <f>'G-1'!I18+'G-2'!I18</f>
        <v>4</v>
      </c>
      <c r="J18" s="46">
        <f>'G-1'!J18+'G-2'!J18</f>
        <v>221</v>
      </c>
      <c r="K18" s="46">
        <f>'G-1'!K18+'G-2'!K18</f>
        <v>72</v>
      </c>
      <c r="L18" s="46">
        <f>'G-1'!L18+'G-2'!L18</f>
        <v>4</v>
      </c>
      <c r="M18" s="6">
        <f t="shared" si="1"/>
        <v>377</v>
      </c>
      <c r="N18" s="2">
        <f t="shared" si="4"/>
        <v>1663.5</v>
      </c>
      <c r="O18" s="19" t="s">
        <v>13</v>
      </c>
      <c r="P18" s="46">
        <f>'G-1'!P18+'G-2'!P18</f>
        <v>10</v>
      </c>
      <c r="Q18" s="46">
        <f>'G-1'!Q18+'G-2'!Q18</f>
        <v>308</v>
      </c>
      <c r="R18" s="46">
        <f>'G-1'!R18+'G-2'!R18</f>
        <v>123</v>
      </c>
      <c r="S18" s="46">
        <f>'G-1'!S18+'G-2'!S18</f>
        <v>8</v>
      </c>
      <c r="T18" s="6">
        <f t="shared" si="2"/>
        <v>579</v>
      </c>
      <c r="U18" s="2">
        <f t="shared" si="5"/>
        <v>2271</v>
      </c>
      <c r="W18" s="1" t="s">
        <v>66</v>
      </c>
      <c r="X18" s="48">
        <v>2112.5</v>
      </c>
      <c r="Y18" s="1" t="s">
        <v>90</v>
      </c>
      <c r="Z18" s="48">
        <v>1862.5</v>
      </c>
      <c r="AA18" s="1" t="s">
        <v>69</v>
      </c>
      <c r="AB18" s="48">
        <v>0</v>
      </c>
    </row>
    <row r="19" spans="1:28" ht="24" customHeight="1" thickBot="1">
      <c r="A19" s="21" t="s">
        <v>42</v>
      </c>
      <c r="B19" s="47">
        <f>'G-1'!B19+'G-2'!B19</f>
        <v>3</v>
      </c>
      <c r="C19" s="47">
        <f>'G-1'!C19+'G-2'!C19</f>
        <v>259</v>
      </c>
      <c r="D19" s="47">
        <f>'G-1'!D19+'G-2'!D19</f>
        <v>85</v>
      </c>
      <c r="E19" s="47">
        <f>'G-1'!E19+'G-2'!E19</f>
        <v>11</v>
      </c>
      <c r="F19" s="7">
        <f t="shared" si="0"/>
        <v>458</v>
      </c>
      <c r="G19" s="3">
        <f t="shared" si="3"/>
        <v>1818.5</v>
      </c>
      <c r="H19" s="20" t="s">
        <v>22</v>
      </c>
      <c r="I19" s="46">
        <f>'G-1'!I19+'G-2'!I19</f>
        <v>4</v>
      </c>
      <c r="J19" s="46">
        <f>'G-1'!J19+'G-2'!J19</f>
        <v>215</v>
      </c>
      <c r="K19" s="46">
        <f>'G-1'!K19+'G-2'!K19</f>
        <v>61</v>
      </c>
      <c r="L19" s="46">
        <f>'G-1'!L19+'G-2'!L19</f>
        <v>3</v>
      </c>
      <c r="M19" s="6">
        <f t="shared" si="1"/>
        <v>346.5</v>
      </c>
      <c r="N19" s="2">
        <f>M16+M17+M18+M19</f>
        <v>1555</v>
      </c>
      <c r="O19" s="19" t="s">
        <v>16</v>
      </c>
      <c r="P19" s="46">
        <f>'G-1'!P19+'G-2'!P19</f>
        <v>16</v>
      </c>
      <c r="Q19" s="46">
        <f>'G-1'!Q19+'G-2'!Q19</f>
        <v>310</v>
      </c>
      <c r="R19" s="46">
        <f>'G-1'!R19+'G-2'!R19</f>
        <v>112</v>
      </c>
      <c r="S19" s="46">
        <f>'G-1'!S19+'G-2'!S19</f>
        <v>4</v>
      </c>
      <c r="T19" s="6">
        <f t="shared" si="2"/>
        <v>552</v>
      </c>
      <c r="U19" s="2">
        <f t="shared" si="5"/>
        <v>2268</v>
      </c>
      <c r="W19" s="1" t="s">
        <v>65</v>
      </c>
      <c r="X19" s="48">
        <v>2147.5</v>
      </c>
      <c r="Y19" s="1" t="s">
        <v>88</v>
      </c>
      <c r="Z19" s="48">
        <v>1876.5</v>
      </c>
      <c r="AA19" s="1" t="s">
        <v>91</v>
      </c>
      <c r="AB19" s="48">
        <v>0</v>
      </c>
    </row>
    <row r="20" spans="1:28" ht="24" customHeight="1">
      <c r="A20" s="19" t="s">
        <v>27</v>
      </c>
      <c r="B20" s="45">
        <f>'G-1'!B20+'G-2'!B20</f>
        <v>7</v>
      </c>
      <c r="C20" s="45">
        <f>'G-1'!C20+'G-2'!C20</f>
        <v>283</v>
      </c>
      <c r="D20" s="45">
        <f>'G-1'!D20+'G-2'!D20</f>
        <v>75</v>
      </c>
      <c r="E20" s="45">
        <f>'G-1'!E20+'G-2'!E20</f>
        <v>9</v>
      </c>
      <c r="F20" s="8">
        <f t="shared" si="0"/>
        <v>459</v>
      </c>
      <c r="G20" s="35"/>
      <c r="H20" s="19" t="s">
        <v>24</v>
      </c>
      <c r="I20" s="46">
        <f>'G-1'!I20+'G-2'!I20</f>
        <v>5</v>
      </c>
      <c r="J20" s="46">
        <f>'G-1'!J20+'G-2'!J20</f>
        <v>284</v>
      </c>
      <c r="K20" s="46">
        <f>'G-1'!K20+'G-2'!K20</f>
        <v>85</v>
      </c>
      <c r="L20" s="46">
        <f>'G-1'!L20+'G-2'!L20</f>
        <v>5</v>
      </c>
      <c r="M20" s="8">
        <f t="shared" si="1"/>
        <v>469</v>
      </c>
      <c r="N20" s="2">
        <f>M17+M18+M19+M20</f>
        <v>1593.5</v>
      </c>
      <c r="O20" s="19" t="s">
        <v>45</v>
      </c>
      <c r="P20" s="46">
        <f>'G-1'!P20+'G-2'!P20</f>
        <v>4</v>
      </c>
      <c r="Q20" s="46">
        <f>'G-1'!Q20+'G-2'!Q20</f>
        <v>318</v>
      </c>
      <c r="R20" s="46">
        <f>'G-1'!R20+'G-2'!R20</f>
        <v>128</v>
      </c>
      <c r="S20" s="46">
        <f>'G-1'!S20+'G-2'!S20</f>
        <v>4</v>
      </c>
      <c r="T20" s="8">
        <f t="shared" si="2"/>
        <v>586</v>
      </c>
      <c r="U20" s="2">
        <f t="shared" si="5"/>
        <v>2288</v>
      </c>
      <c r="W20" s="1"/>
      <c r="X20" s="1"/>
      <c r="Y20" s="1" t="s">
        <v>92</v>
      </c>
      <c r="Z20" s="48">
        <v>1888.5</v>
      </c>
      <c r="AA20" s="1" t="s">
        <v>70</v>
      </c>
      <c r="AB20" s="48">
        <v>0</v>
      </c>
    </row>
    <row r="21" spans="1:28" ht="24" customHeight="1" thickBot="1">
      <c r="A21" s="19" t="s">
        <v>28</v>
      </c>
      <c r="B21" s="46">
        <f>'G-1'!B21+'G-2'!B21</f>
        <v>6</v>
      </c>
      <c r="C21" s="46">
        <f>'G-1'!C21+'G-2'!C21</f>
        <v>273</v>
      </c>
      <c r="D21" s="46">
        <f>'G-1'!D21+'G-2'!D21</f>
        <v>93</v>
      </c>
      <c r="E21" s="46">
        <f>'G-1'!E21+'G-2'!E21</f>
        <v>11</v>
      </c>
      <c r="F21" s="6">
        <f t="shared" si="0"/>
        <v>489.5</v>
      </c>
      <c r="G21" s="36"/>
      <c r="H21" s="20" t="s">
        <v>25</v>
      </c>
      <c r="I21" s="46">
        <f>'G-1'!I21+'G-2'!I21</f>
        <v>14</v>
      </c>
      <c r="J21" s="46">
        <f>'G-1'!J21+'G-2'!J21</f>
        <v>265</v>
      </c>
      <c r="K21" s="46">
        <f>'G-1'!K21+'G-2'!K21</f>
        <v>81</v>
      </c>
      <c r="L21" s="46">
        <f>'G-1'!L21+'G-2'!L21</f>
        <v>15</v>
      </c>
      <c r="M21" s="6">
        <f t="shared" si="1"/>
        <v>471.5</v>
      </c>
      <c r="N21" s="2">
        <f>M18+M19+M20+M21</f>
        <v>1664</v>
      </c>
      <c r="O21" s="21" t="s">
        <v>46</v>
      </c>
      <c r="P21" s="47">
        <f>'G-1'!P21+'G-2'!P21</f>
        <v>5</v>
      </c>
      <c r="Q21" s="47">
        <f>'G-1'!Q21+'G-2'!Q21</f>
        <v>300</v>
      </c>
      <c r="R21" s="47">
        <f>'G-1'!R21+'G-2'!R21</f>
        <v>110</v>
      </c>
      <c r="S21" s="47">
        <f>'G-1'!S21+'G-2'!S21</f>
        <v>2</v>
      </c>
      <c r="T21" s="7">
        <f t="shared" si="2"/>
        <v>527.5</v>
      </c>
      <c r="U21" s="3">
        <f t="shared" si="5"/>
        <v>2244.5</v>
      </c>
      <c r="W21" s="1"/>
      <c r="X21" s="1"/>
      <c r="Y21" s="1" t="s">
        <v>71</v>
      </c>
      <c r="Z21" s="48">
        <v>1896</v>
      </c>
      <c r="AA21" s="1" t="s">
        <v>72</v>
      </c>
      <c r="AB21" s="48">
        <v>0</v>
      </c>
    </row>
    <row r="22" spans="1:28" ht="24" customHeight="1" thickBot="1">
      <c r="A22" s="19" t="s">
        <v>1</v>
      </c>
      <c r="B22" s="46">
        <f>'G-1'!B22+'G-2'!B22</f>
        <v>5</v>
      </c>
      <c r="C22" s="46">
        <f>'G-1'!C22+'G-2'!C22</f>
        <v>231</v>
      </c>
      <c r="D22" s="46">
        <f>'G-1'!D22+'G-2'!D22</f>
        <v>90</v>
      </c>
      <c r="E22" s="46">
        <f>'G-1'!E22+'G-2'!E22</f>
        <v>12</v>
      </c>
      <c r="F22" s="6">
        <f t="shared" si="0"/>
        <v>443.5</v>
      </c>
      <c r="G22" s="2"/>
      <c r="H22" s="21" t="s">
        <v>26</v>
      </c>
      <c r="I22" s="46">
        <f>'G-1'!I22+'G-2'!I22</f>
        <v>10</v>
      </c>
      <c r="J22" s="46">
        <f>'G-1'!J22+'G-2'!J22</f>
        <v>311</v>
      </c>
      <c r="K22" s="46">
        <f>'G-1'!K22+'G-2'!K22</f>
        <v>91</v>
      </c>
      <c r="L22" s="46">
        <f>'G-1'!L22+'G-2'!L22</f>
        <v>18</v>
      </c>
      <c r="M22" s="6">
        <f t="shared" si="1"/>
        <v>543</v>
      </c>
      <c r="N22" s="3">
        <f>M19+M20+M21+M22</f>
        <v>1830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48">
        <v>1946</v>
      </c>
      <c r="AA22" s="1"/>
      <c r="AB22" s="48"/>
    </row>
    <row r="23" spans="1:28" ht="13.5" customHeight="1">
      <c r="A23" s="81" t="s">
        <v>47</v>
      </c>
      <c r="B23" s="82"/>
      <c r="C23" s="87" t="s">
        <v>50</v>
      </c>
      <c r="D23" s="88"/>
      <c r="E23" s="88"/>
      <c r="F23" s="89"/>
      <c r="G23" s="50">
        <f>MAX(G13:G19)</f>
        <v>2313</v>
      </c>
      <c r="H23" s="85" t="s">
        <v>48</v>
      </c>
      <c r="I23" s="86"/>
      <c r="J23" s="78" t="s">
        <v>50</v>
      </c>
      <c r="K23" s="79"/>
      <c r="L23" s="79"/>
      <c r="M23" s="80"/>
      <c r="N23" s="51">
        <f>MAX(N10:N22)</f>
        <v>2050.5</v>
      </c>
      <c r="O23" s="81" t="s">
        <v>49</v>
      </c>
      <c r="P23" s="82"/>
      <c r="Q23" s="87" t="s">
        <v>50</v>
      </c>
      <c r="R23" s="88"/>
      <c r="S23" s="88"/>
      <c r="T23" s="89"/>
      <c r="U23" s="50">
        <f>MAX(U13:U21)</f>
        <v>2288</v>
      </c>
      <c r="W23" s="1"/>
      <c r="X23" s="1"/>
      <c r="Y23" s="1"/>
      <c r="Z23" s="1"/>
      <c r="AA23" s="1"/>
      <c r="AB23" s="1"/>
    </row>
    <row r="24" spans="1:28" ht="13.5" customHeight="1">
      <c r="A24" s="83"/>
      <c r="B24" s="84"/>
      <c r="C24" s="49" t="s">
        <v>73</v>
      </c>
      <c r="D24" s="52"/>
      <c r="E24" s="52"/>
      <c r="F24" s="53" t="s">
        <v>66</v>
      </c>
      <c r="G24" s="54"/>
      <c r="H24" s="83"/>
      <c r="I24" s="84"/>
      <c r="J24" s="49" t="s">
        <v>73</v>
      </c>
      <c r="K24" s="52"/>
      <c r="L24" s="52"/>
      <c r="M24" s="53" t="s">
        <v>71</v>
      </c>
      <c r="N24" s="54"/>
      <c r="O24" s="83"/>
      <c r="P24" s="84"/>
      <c r="Q24" s="49" t="s">
        <v>73</v>
      </c>
      <c r="R24" s="52"/>
      <c r="S24" s="52"/>
      <c r="T24" s="53" t="s">
        <v>72</v>
      </c>
      <c r="U24" s="54"/>
      <c r="W24" s="1"/>
      <c r="X24" s="1"/>
      <c r="Y24" s="55" t="s">
        <v>73</v>
      </c>
      <c r="Z24" s="1"/>
      <c r="AA24" s="1"/>
      <c r="AB24" s="1"/>
    </row>
    <row r="25" spans="1:28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>
      <c r="A26" s="90" t="s">
        <v>51</v>
      </c>
      <c r="B26" s="90"/>
      <c r="C26" s="90"/>
      <c r="D26" s="90"/>
      <c r="E26" s="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C79"/>
  <sheetViews>
    <sheetView zoomScale="91" zoomScaleNormal="91" workbookViewId="0">
      <selection activeCell="AI30" sqref="AI30"/>
    </sheetView>
  </sheetViews>
  <sheetFormatPr baseColWidth="10" defaultRowHeight="12.75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>
      <c r="A1" s="56"/>
      <c r="B1" s="57"/>
      <c r="C1" s="57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</row>
    <row r="2" spans="1:81" ht="15.75">
      <c r="A2" s="58"/>
      <c r="B2" s="58"/>
      <c r="C2" s="58"/>
      <c r="D2" s="58"/>
      <c r="E2" s="58"/>
      <c r="F2" s="58"/>
      <c r="G2" s="58"/>
      <c r="H2" s="58"/>
      <c r="I2" s="56"/>
      <c r="J2" s="56"/>
      <c r="K2" s="56"/>
      <c r="L2" s="56"/>
      <c r="M2" s="109" t="s">
        <v>94</v>
      </c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</row>
    <row r="3" spans="1:81" ht="15.75">
      <c r="A3" s="58"/>
      <c r="B3" s="58"/>
      <c r="C3" s="58"/>
      <c r="D3" s="58"/>
      <c r="E3" s="58"/>
      <c r="F3" s="58"/>
      <c r="G3" s="58"/>
      <c r="H3" s="58"/>
      <c r="I3" s="56"/>
      <c r="J3" s="56"/>
      <c r="K3" s="56"/>
      <c r="L3" s="56"/>
      <c r="M3" s="109" t="s">
        <v>95</v>
      </c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</row>
    <row r="4" spans="1:81" ht="15.75">
      <c r="A4" s="58"/>
      <c r="B4" s="58"/>
      <c r="C4" s="58"/>
      <c r="D4" s="58"/>
      <c r="E4" s="58"/>
      <c r="F4" s="58"/>
      <c r="G4" s="58"/>
      <c r="H4" s="58"/>
      <c r="I4" s="56"/>
      <c r="J4" s="56"/>
      <c r="K4" s="56"/>
      <c r="L4" s="56"/>
      <c r="M4" s="109" t="s">
        <v>96</v>
      </c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</row>
    <row r="5" spans="1:81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</row>
    <row r="6" spans="1:81">
      <c r="A6" s="59"/>
      <c r="B6" s="59"/>
      <c r="C6" s="60"/>
      <c r="D6" s="60"/>
      <c r="E6" s="60"/>
      <c r="F6" s="60"/>
      <c r="G6" s="60"/>
      <c r="H6" s="60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</row>
    <row r="7" spans="1:8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</row>
    <row r="8" spans="1:81">
      <c r="A8" s="110" t="s">
        <v>97</v>
      </c>
      <c r="B8" s="110"/>
      <c r="C8" s="111" t="s">
        <v>98</v>
      </c>
      <c r="D8" s="111"/>
      <c r="E8" s="111"/>
      <c r="F8" s="111"/>
      <c r="G8" s="111"/>
      <c r="H8" s="111"/>
      <c r="I8" s="56"/>
      <c r="J8" s="56"/>
      <c r="K8" s="56"/>
      <c r="L8" s="110" t="s">
        <v>99</v>
      </c>
      <c r="M8" s="110"/>
      <c r="N8" s="110"/>
      <c r="O8" s="111" t="str">
        <f>'G-1'!D5</f>
        <v>CALLE 45 X CARRERA 36</v>
      </c>
      <c r="P8" s="111"/>
      <c r="Q8" s="111"/>
      <c r="R8" s="111"/>
      <c r="S8" s="111"/>
      <c r="T8" s="56"/>
      <c r="U8" s="56"/>
      <c r="V8" s="110" t="s">
        <v>100</v>
      </c>
      <c r="W8" s="110"/>
      <c r="X8" s="110"/>
      <c r="Y8" s="111">
        <f>'G-1'!L5</f>
        <v>4536</v>
      </c>
      <c r="Z8" s="111"/>
      <c r="AA8" s="111"/>
      <c r="AB8" s="56"/>
      <c r="AC8" s="56"/>
      <c r="AD8" s="56"/>
      <c r="AE8" s="56"/>
      <c r="AF8" s="56"/>
      <c r="AG8" s="56"/>
      <c r="AH8" s="110" t="s">
        <v>101</v>
      </c>
      <c r="AI8" s="110"/>
      <c r="AJ8" s="114">
        <f>'G-1'!S6</f>
        <v>40555</v>
      </c>
      <c r="AK8" s="114"/>
      <c r="AL8" s="114"/>
      <c r="AM8" s="114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</row>
    <row r="9" spans="1:8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</row>
    <row r="10" spans="1:81">
      <c r="A10" s="56"/>
      <c r="B10" s="56"/>
      <c r="C10" s="56"/>
      <c r="D10" s="108" t="s">
        <v>112</v>
      </c>
      <c r="E10" s="108"/>
      <c r="F10" s="108"/>
      <c r="G10" s="108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108" t="s">
        <v>113</v>
      </c>
      <c r="T10" s="108"/>
      <c r="U10" s="108"/>
      <c r="V10" s="108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108" t="s">
        <v>49</v>
      </c>
      <c r="AI10" s="108"/>
      <c r="AJ10" s="108"/>
      <c r="AK10" s="108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</row>
    <row r="11" spans="1:81" ht="16.5" customHeight="1">
      <c r="A11" s="61" t="s">
        <v>102</v>
      </c>
      <c r="B11" s="62">
        <v>0.32291666666666669</v>
      </c>
      <c r="C11" s="62">
        <v>0.33333333333333331</v>
      </c>
      <c r="D11" s="62">
        <v>0.34375</v>
      </c>
      <c r="E11" s="62">
        <v>0.35416666666666669</v>
      </c>
      <c r="F11" s="62">
        <v>0.36458333333333331</v>
      </c>
      <c r="G11" s="62">
        <v>0.375</v>
      </c>
      <c r="H11" s="62">
        <v>0.38541666666666669</v>
      </c>
      <c r="I11" s="62">
        <v>0.39583333333333331</v>
      </c>
      <c r="J11" s="62">
        <v>0.40625</v>
      </c>
      <c r="K11" s="62">
        <v>0.41666666666666669</v>
      </c>
      <c r="L11" s="56"/>
      <c r="M11" s="62">
        <v>0.46875</v>
      </c>
      <c r="N11" s="62">
        <v>0.47916666666666669</v>
      </c>
      <c r="O11" s="62">
        <v>0.48958333333333331</v>
      </c>
      <c r="P11" s="62">
        <v>0.5</v>
      </c>
      <c r="Q11" s="62">
        <v>0.51041666666666663</v>
      </c>
      <c r="R11" s="62">
        <v>0.52083333333333337</v>
      </c>
      <c r="S11" s="62">
        <v>0.53125</v>
      </c>
      <c r="T11" s="62">
        <v>0.54166666666666663</v>
      </c>
      <c r="U11" s="62">
        <v>0.55208333333333337</v>
      </c>
      <c r="V11" s="62">
        <v>0.5625</v>
      </c>
      <c r="W11" s="62">
        <v>0.57291666666666663</v>
      </c>
      <c r="X11" s="62">
        <v>0.58333333333333337</v>
      </c>
      <c r="Y11" s="62">
        <v>0.59375</v>
      </c>
      <c r="Z11" s="62">
        <v>0.60416666666666663</v>
      </c>
      <c r="AA11" s="62">
        <v>0.61458333333333337</v>
      </c>
      <c r="AB11" s="62">
        <v>0.625</v>
      </c>
      <c r="AC11" s="56"/>
      <c r="AD11" s="62">
        <v>0.67708333333333337</v>
      </c>
      <c r="AE11" s="62">
        <v>0.6875</v>
      </c>
      <c r="AF11" s="62">
        <v>0.69791666666666663</v>
      </c>
      <c r="AG11" s="62">
        <v>0.70833333333333337</v>
      </c>
      <c r="AH11" s="62">
        <v>0.71875</v>
      </c>
      <c r="AI11" s="62">
        <v>0.72916666666666663</v>
      </c>
      <c r="AJ11" s="62">
        <v>0.73958333333333337</v>
      </c>
      <c r="AK11" s="62">
        <v>0.75</v>
      </c>
      <c r="AL11" s="62">
        <v>0.76041666666666663</v>
      </c>
      <c r="AM11" s="62">
        <v>0.77083333333333337</v>
      </c>
      <c r="AN11" s="62">
        <v>0.78125</v>
      </c>
      <c r="AO11" s="62">
        <v>0.79166666666666663</v>
      </c>
      <c r="AP11" s="63"/>
      <c r="AQ11" s="56"/>
      <c r="AR11" s="62">
        <v>0.32291666666666669</v>
      </c>
      <c r="AS11" s="62">
        <v>0.33333333333333331</v>
      </c>
      <c r="AT11" s="62">
        <v>0.34375</v>
      </c>
      <c r="AU11" s="62">
        <v>0.35416666666666669</v>
      </c>
      <c r="AV11" s="62">
        <v>0.36458333333333331</v>
      </c>
      <c r="AW11" s="62">
        <v>0.375</v>
      </c>
      <c r="AX11" s="62">
        <v>0.38541666666666669</v>
      </c>
      <c r="AY11" s="62">
        <v>0.39583333333333331</v>
      </c>
      <c r="AZ11" s="62">
        <v>0.40625</v>
      </c>
      <c r="BA11" s="62">
        <v>0.41666666666666669</v>
      </c>
      <c r="BB11" s="62">
        <v>0.46875</v>
      </c>
      <c r="BC11" s="62">
        <v>0.47916666666666669</v>
      </c>
      <c r="BD11" s="62">
        <v>0.48958333333333331</v>
      </c>
      <c r="BE11" s="62">
        <v>0.5</v>
      </c>
      <c r="BF11" s="62">
        <v>0.51041666666666663</v>
      </c>
      <c r="BG11" s="62">
        <v>0.52083333333333337</v>
      </c>
      <c r="BH11" s="62">
        <v>0.53125</v>
      </c>
      <c r="BI11" s="62">
        <v>0.54166666666666663</v>
      </c>
      <c r="BJ11" s="62">
        <v>0.55208333333333337</v>
      </c>
      <c r="BK11" s="62">
        <v>0.5625</v>
      </c>
      <c r="BL11" s="62">
        <v>0.57291666666666663</v>
      </c>
      <c r="BM11" s="62">
        <v>0.58333333333333337</v>
      </c>
      <c r="BN11" s="62">
        <v>0.59375</v>
      </c>
      <c r="BO11" s="62">
        <v>0.60416666666666663</v>
      </c>
      <c r="BP11" s="62">
        <v>0.61458333333333337</v>
      </c>
      <c r="BQ11" s="62">
        <v>0.625</v>
      </c>
      <c r="BR11" s="62">
        <v>0.67708333333333337</v>
      </c>
      <c r="BS11" s="62">
        <v>0.6875</v>
      </c>
      <c r="BT11" s="62">
        <v>0.69791666666666663</v>
      </c>
      <c r="BU11" s="62">
        <v>0.70833333333333337</v>
      </c>
      <c r="BV11" s="62">
        <v>0.71875</v>
      </c>
      <c r="BW11" s="62">
        <v>0.72916666666666663</v>
      </c>
      <c r="BX11" s="62">
        <v>0.73958333333333337</v>
      </c>
      <c r="BY11" s="62">
        <v>0.75</v>
      </c>
      <c r="BZ11" s="62">
        <v>0.76041666666666663</v>
      </c>
      <c r="CA11" s="62">
        <v>0.77083333333333337</v>
      </c>
      <c r="CB11" s="62">
        <v>0.78125</v>
      </c>
      <c r="CC11" s="62">
        <v>0.79166666666666663</v>
      </c>
    </row>
    <row r="12" spans="1:81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115" t="s">
        <v>103</v>
      </c>
      <c r="U12" s="115"/>
      <c r="V12" s="67">
        <v>1</v>
      </c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61"/>
      <c r="AS12" s="61"/>
      <c r="AT12" s="61"/>
      <c r="AU12" s="61">
        <f t="shared" ref="AU12:BA12" si="0">E14</f>
        <v>1079</v>
      </c>
      <c r="AV12" s="61">
        <f t="shared" si="0"/>
        <v>1124</v>
      </c>
      <c r="AW12" s="61">
        <f t="shared" si="0"/>
        <v>1147.5</v>
      </c>
      <c r="AX12" s="61">
        <f t="shared" si="0"/>
        <v>1136</v>
      </c>
      <c r="AY12" s="61">
        <f t="shared" si="0"/>
        <v>1048</v>
      </c>
      <c r="AZ12" s="61">
        <f t="shared" si="0"/>
        <v>997</v>
      </c>
      <c r="BA12" s="61">
        <f t="shared" si="0"/>
        <v>934</v>
      </c>
      <c r="BB12" s="61"/>
      <c r="BC12" s="61"/>
      <c r="BD12" s="61"/>
      <c r="BE12" s="61">
        <f t="shared" ref="BE12:BQ12" si="1">P14</f>
        <v>904</v>
      </c>
      <c r="BF12" s="61">
        <f t="shared" si="1"/>
        <v>939</v>
      </c>
      <c r="BG12" s="61">
        <f t="shared" si="1"/>
        <v>967</v>
      </c>
      <c r="BH12" s="61">
        <f t="shared" si="1"/>
        <v>1033.5</v>
      </c>
      <c r="BI12" s="61">
        <f t="shared" si="1"/>
        <v>1041.5</v>
      </c>
      <c r="BJ12" s="61">
        <f t="shared" si="1"/>
        <v>1024.5</v>
      </c>
      <c r="BK12" s="61">
        <f t="shared" si="1"/>
        <v>988</v>
      </c>
      <c r="BL12" s="61">
        <f t="shared" si="1"/>
        <v>904.5</v>
      </c>
      <c r="BM12" s="61">
        <f t="shared" si="1"/>
        <v>848</v>
      </c>
      <c r="BN12" s="61">
        <f t="shared" si="1"/>
        <v>800.5</v>
      </c>
      <c r="BO12" s="61">
        <f t="shared" si="1"/>
        <v>797.5</v>
      </c>
      <c r="BP12" s="61">
        <f t="shared" si="1"/>
        <v>816</v>
      </c>
      <c r="BQ12" s="61">
        <f t="shared" si="1"/>
        <v>911.5</v>
      </c>
      <c r="BR12" s="61"/>
      <c r="BS12" s="61"/>
      <c r="BT12" s="61"/>
      <c r="BU12" s="61">
        <f t="shared" ref="BU12:CC12" si="2">AG14</f>
        <v>1030.5</v>
      </c>
      <c r="BV12" s="61">
        <f t="shared" si="2"/>
        <v>1020</v>
      </c>
      <c r="BW12" s="61">
        <f t="shared" si="2"/>
        <v>1048.5</v>
      </c>
      <c r="BX12" s="61">
        <f t="shared" si="2"/>
        <v>1057</v>
      </c>
      <c r="BY12" s="61">
        <f t="shared" si="2"/>
        <v>1072.5</v>
      </c>
      <c r="BZ12" s="61">
        <f t="shared" si="2"/>
        <v>1108</v>
      </c>
      <c r="CA12" s="61">
        <f t="shared" si="2"/>
        <v>1120</v>
      </c>
      <c r="CB12" s="61">
        <f t="shared" si="2"/>
        <v>1165.5</v>
      </c>
      <c r="CC12" s="61">
        <f t="shared" si="2"/>
        <v>1151.5</v>
      </c>
    </row>
    <row r="13" spans="1:81" ht="16.5" customHeight="1">
      <c r="A13" s="64" t="s">
        <v>104</v>
      </c>
      <c r="B13" s="70">
        <f>'G-1'!F10</f>
        <v>244.5</v>
      </c>
      <c r="C13" s="70">
        <f>'G-1'!F11</f>
        <v>280</v>
      </c>
      <c r="D13" s="70">
        <f>'G-1'!F12</f>
        <v>251.5</v>
      </c>
      <c r="E13" s="70">
        <f>'G-1'!F13</f>
        <v>303</v>
      </c>
      <c r="F13" s="70">
        <f>'G-1'!F14</f>
        <v>289.5</v>
      </c>
      <c r="G13" s="70">
        <f>'G-1'!F15</f>
        <v>303.5</v>
      </c>
      <c r="H13" s="70">
        <f>'G-1'!F16</f>
        <v>240</v>
      </c>
      <c r="I13" s="70">
        <f>'G-1'!F17</f>
        <v>215</v>
      </c>
      <c r="J13" s="70">
        <f>'G-1'!F18</f>
        <v>238.5</v>
      </c>
      <c r="K13" s="70">
        <f>'G-1'!F19</f>
        <v>240.5</v>
      </c>
      <c r="L13" s="71"/>
      <c r="M13" s="70">
        <f>'G-1'!F20</f>
        <v>216</v>
      </c>
      <c r="N13" s="70">
        <f>'G-1'!F21</f>
        <v>233</v>
      </c>
      <c r="O13" s="70">
        <f>'G-1'!F22</f>
        <v>226.5</v>
      </c>
      <c r="P13" s="70">
        <f>'G-1'!M10</f>
        <v>228.5</v>
      </c>
      <c r="Q13" s="70">
        <f>'G-1'!M11</f>
        <v>251</v>
      </c>
      <c r="R13" s="70">
        <f>'G-1'!M12</f>
        <v>261</v>
      </c>
      <c r="S13" s="70">
        <f>'G-1'!M13</f>
        <v>293</v>
      </c>
      <c r="T13" s="70">
        <f>'G-1'!M14</f>
        <v>236.5</v>
      </c>
      <c r="U13" s="70">
        <f>'G-1'!M15</f>
        <v>234</v>
      </c>
      <c r="V13" s="70">
        <f>'G-1'!M16</f>
        <v>224.5</v>
      </c>
      <c r="W13" s="70">
        <f>'G-1'!M17</f>
        <v>209.5</v>
      </c>
      <c r="X13" s="70">
        <f>'G-1'!M18</f>
        <v>180</v>
      </c>
      <c r="Y13" s="70">
        <f>'G-1'!M19</f>
        <v>186.5</v>
      </c>
      <c r="Z13" s="70">
        <f>'G-1'!M20</f>
        <v>221.5</v>
      </c>
      <c r="AA13" s="70">
        <f>'G-1'!M21</f>
        <v>228</v>
      </c>
      <c r="AB13" s="70">
        <f>'G-1'!M22</f>
        <v>275.5</v>
      </c>
      <c r="AC13" s="71"/>
      <c r="AD13" s="70">
        <f>'G-1'!T10</f>
        <v>266.5</v>
      </c>
      <c r="AE13" s="70">
        <f>'G-1'!T11</f>
        <v>246</v>
      </c>
      <c r="AF13" s="70">
        <f>'G-1'!T12</f>
        <v>256</v>
      </c>
      <c r="AG13" s="70">
        <f>'G-1'!T13</f>
        <v>262</v>
      </c>
      <c r="AH13" s="70">
        <f>'G-1'!T14</f>
        <v>256</v>
      </c>
      <c r="AI13" s="70">
        <f>'G-1'!T15</f>
        <v>274.5</v>
      </c>
      <c r="AJ13" s="70">
        <f>'G-1'!T16</f>
        <v>264.5</v>
      </c>
      <c r="AK13" s="70">
        <f>'G-1'!T17</f>
        <v>277.5</v>
      </c>
      <c r="AL13" s="70">
        <f>'G-1'!T18</f>
        <v>291.5</v>
      </c>
      <c r="AM13" s="70">
        <f>'G-1'!T19</f>
        <v>286.5</v>
      </c>
      <c r="AN13" s="70">
        <f>'G-1'!T20</f>
        <v>310</v>
      </c>
      <c r="AO13" s="70">
        <f>'G-1'!T21</f>
        <v>263.5</v>
      </c>
      <c r="AP13" s="65"/>
      <c r="AQ13" s="65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5"/>
      <c r="CB13" s="65"/>
      <c r="CC13" s="65"/>
    </row>
    <row r="14" spans="1:81" ht="16.5" customHeight="1">
      <c r="A14" s="64" t="s">
        <v>105</v>
      </c>
      <c r="B14" s="70"/>
      <c r="C14" s="70"/>
      <c r="D14" s="70"/>
      <c r="E14" s="70">
        <f>B13+C13+D13+E13</f>
        <v>1079</v>
      </c>
      <c r="F14" s="70">
        <f t="shared" ref="F14:K14" si="3">C13+D13+E13+F13</f>
        <v>1124</v>
      </c>
      <c r="G14" s="70">
        <f t="shared" si="3"/>
        <v>1147.5</v>
      </c>
      <c r="H14" s="70">
        <f t="shared" si="3"/>
        <v>1136</v>
      </c>
      <c r="I14" s="70">
        <f t="shared" si="3"/>
        <v>1048</v>
      </c>
      <c r="J14" s="70">
        <f t="shared" si="3"/>
        <v>997</v>
      </c>
      <c r="K14" s="70">
        <f t="shared" si="3"/>
        <v>934</v>
      </c>
      <c r="L14" s="71"/>
      <c r="M14" s="70"/>
      <c r="N14" s="70"/>
      <c r="O14" s="70"/>
      <c r="P14" s="70">
        <f>M13+N13+O13+P13</f>
        <v>904</v>
      </c>
      <c r="Q14" s="70">
        <f t="shared" ref="Q14:AB14" si="4">N13+O13+P13+Q13</f>
        <v>939</v>
      </c>
      <c r="R14" s="70">
        <f t="shared" si="4"/>
        <v>967</v>
      </c>
      <c r="S14" s="70">
        <f t="shared" si="4"/>
        <v>1033.5</v>
      </c>
      <c r="T14" s="70">
        <f t="shared" si="4"/>
        <v>1041.5</v>
      </c>
      <c r="U14" s="70">
        <f t="shared" si="4"/>
        <v>1024.5</v>
      </c>
      <c r="V14" s="70">
        <f t="shared" si="4"/>
        <v>988</v>
      </c>
      <c r="W14" s="70">
        <f t="shared" si="4"/>
        <v>904.5</v>
      </c>
      <c r="X14" s="70">
        <f t="shared" si="4"/>
        <v>848</v>
      </c>
      <c r="Y14" s="70">
        <f t="shared" si="4"/>
        <v>800.5</v>
      </c>
      <c r="Z14" s="70">
        <f t="shared" si="4"/>
        <v>797.5</v>
      </c>
      <c r="AA14" s="70">
        <f t="shared" si="4"/>
        <v>816</v>
      </c>
      <c r="AB14" s="70">
        <f t="shared" si="4"/>
        <v>911.5</v>
      </c>
      <c r="AC14" s="71"/>
      <c r="AD14" s="70"/>
      <c r="AE14" s="70"/>
      <c r="AF14" s="70"/>
      <c r="AG14" s="70">
        <f>AD13+AE13+AF13+AG13</f>
        <v>1030.5</v>
      </c>
      <c r="AH14" s="70">
        <f t="shared" ref="AH14:AO14" si="5">AE13+AF13+AG13+AH13</f>
        <v>1020</v>
      </c>
      <c r="AI14" s="70">
        <f t="shared" si="5"/>
        <v>1048.5</v>
      </c>
      <c r="AJ14" s="70">
        <f t="shared" si="5"/>
        <v>1057</v>
      </c>
      <c r="AK14" s="70">
        <f t="shared" si="5"/>
        <v>1072.5</v>
      </c>
      <c r="AL14" s="70">
        <f t="shared" si="5"/>
        <v>1108</v>
      </c>
      <c r="AM14" s="70">
        <f t="shared" si="5"/>
        <v>1120</v>
      </c>
      <c r="AN14" s="70">
        <f t="shared" si="5"/>
        <v>1165.5</v>
      </c>
      <c r="AO14" s="70">
        <f t="shared" si="5"/>
        <v>1151.5</v>
      </c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</row>
    <row r="15" spans="1:81" ht="16.5" customHeight="1">
      <c r="A15" s="61" t="s">
        <v>106</v>
      </c>
      <c r="B15" s="72"/>
      <c r="C15" s="73" t="s">
        <v>107</v>
      </c>
      <c r="D15" s="74">
        <v>0</v>
      </c>
      <c r="E15" s="73"/>
      <c r="F15" s="73" t="s">
        <v>108</v>
      </c>
      <c r="G15" s="74">
        <v>1</v>
      </c>
      <c r="H15" s="73"/>
      <c r="I15" s="73" t="s">
        <v>109</v>
      </c>
      <c r="J15" s="74">
        <v>0</v>
      </c>
      <c r="K15" s="75"/>
      <c r="L15" s="69"/>
      <c r="M15" s="72"/>
      <c r="N15" s="73"/>
      <c r="O15" s="73" t="s">
        <v>107</v>
      </c>
      <c r="P15" s="74">
        <v>0</v>
      </c>
      <c r="Q15" s="73"/>
      <c r="R15" s="73"/>
      <c r="S15" s="73"/>
      <c r="T15" s="73" t="s">
        <v>108</v>
      </c>
      <c r="U15" s="74">
        <v>1</v>
      </c>
      <c r="V15" s="73"/>
      <c r="W15" s="73"/>
      <c r="X15" s="73"/>
      <c r="Y15" s="73" t="s">
        <v>109</v>
      </c>
      <c r="Z15" s="74">
        <v>0</v>
      </c>
      <c r="AA15" s="73"/>
      <c r="AB15" s="75"/>
      <c r="AC15" s="69"/>
      <c r="AD15" s="72"/>
      <c r="AE15" s="73" t="s">
        <v>107</v>
      </c>
      <c r="AF15" s="74">
        <v>0</v>
      </c>
      <c r="AG15" s="73"/>
      <c r="AH15" s="73"/>
      <c r="AI15" s="73"/>
      <c r="AJ15" s="73" t="s">
        <v>108</v>
      </c>
      <c r="AK15" s="74">
        <v>1</v>
      </c>
      <c r="AL15" s="73"/>
      <c r="AM15" s="73"/>
      <c r="AN15" s="73" t="s">
        <v>109</v>
      </c>
      <c r="AO15" s="76">
        <v>0</v>
      </c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</row>
    <row r="16" spans="1:81" ht="16.5" customHeight="1">
      <c r="A16" s="56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112" t="s">
        <v>103</v>
      </c>
      <c r="U16" s="112"/>
      <c r="V16" s="77">
        <v>2</v>
      </c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</row>
    <row r="17" spans="1:81" ht="16.5" customHeight="1">
      <c r="A17" s="64" t="s">
        <v>104</v>
      </c>
      <c r="B17" s="70">
        <f>'G-2'!F10</f>
        <v>293</v>
      </c>
      <c r="C17" s="70">
        <f>'G-2'!F11</f>
        <v>323</v>
      </c>
      <c r="D17" s="70">
        <f>'G-2'!F12</f>
        <v>301.5</v>
      </c>
      <c r="E17" s="70">
        <f>'G-2'!F13</f>
        <v>284.5</v>
      </c>
      <c r="F17" s="70">
        <f>'G-2'!F14</f>
        <v>280</v>
      </c>
      <c r="G17" s="70">
        <f>'G-2'!F15</f>
        <v>217</v>
      </c>
      <c r="H17" s="70">
        <f>'G-2'!F16</f>
        <v>213.5</v>
      </c>
      <c r="I17" s="70">
        <f>'G-2'!F17</f>
        <v>222</v>
      </c>
      <c r="J17" s="70">
        <f>'G-2'!F18</f>
        <v>231.5</v>
      </c>
      <c r="K17" s="70">
        <f>'G-2'!F19</f>
        <v>217.5</v>
      </c>
      <c r="L17" s="71"/>
      <c r="M17" s="70">
        <f>'G-2'!F20</f>
        <v>243</v>
      </c>
      <c r="N17" s="70">
        <f>'G-2'!F21</f>
        <v>256.5</v>
      </c>
      <c r="O17" s="70">
        <f>'G-2'!F22</f>
        <v>217</v>
      </c>
      <c r="P17" s="70">
        <f>'G-2'!M10</f>
        <v>246.5</v>
      </c>
      <c r="Q17" s="70">
        <f>'G-2'!M11</f>
        <v>275.5</v>
      </c>
      <c r="R17" s="70">
        <f>'G-2'!M12</f>
        <v>281.5</v>
      </c>
      <c r="S17" s="70">
        <f>'G-2'!M13</f>
        <v>213.5</v>
      </c>
      <c r="T17" s="70">
        <f>'G-2'!M14</f>
        <v>224.5</v>
      </c>
      <c r="U17" s="70">
        <f>'G-2'!M15</f>
        <v>221</v>
      </c>
      <c r="V17" s="70">
        <f>'G-2'!M16</f>
        <v>206</v>
      </c>
      <c r="W17" s="70">
        <f>'G-2'!M17</f>
        <v>191.5</v>
      </c>
      <c r="X17" s="70">
        <f>'G-2'!M18</f>
        <v>197</v>
      </c>
      <c r="Y17" s="70">
        <f>'G-2'!M19</f>
        <v>160</v>
      </c>
      <c r="Z17" s="70">
        <f>'G-2'!M20</f>
        <v>247.5</v>
      </c>
      <c r="AA17" s="70">
        <f>'G-2'!M21</f>
        <v>243.5</v>
      </c>
      <c r="AB17" s="70">
        <f>'G-2'!M22</f>
        <v>267.5</v>
      </c>
      <c r="AC17" s="71"/>
      <c r="AD17" s="70">
        <f>'G-2'!T10</f>
        <v>250.5</v>
      </c>
      <c r="AE17" s="70">
        <f>'G-2'!T11</f>
        <v>185</v>
      </c>
      <c r="AF17" s="70">
        <f>'G-2'!T12</f>
        <v>252</v>
      </c>
      <c r="AG17" s="70">
        <f>'G-2'!T13</f>
        <v>264</v>
      </c>
      <c r="AH17" s="70">
        <f>'G-2'!T14</f>
        <v>267</v>
      </c>
      <c r="AI17" s="70">
        <f>'G-2'!T15</f>
        <v>280.5</v>
      </c>
      <c r="AJ17" s="70">
        <f>'G-2'!T16</f>
        <v>301.5</v>
      </c>
      <c r="AK17" s="70">
        <f>'G-2'!T17</f>
        <v>293.5</v>
      </c>
      <c r="AL17" s="70">
        <f>'G-2'!T18</f>
        <v>287.5</v>
      </c>
      <c r="AM17" s="70">
        <f>'G-2'!T19</f>
        <v>265.5</v>
      </c>
      <c r="AN17" s="70">
        <f>'G-2'!T20</f>
        <v>276</v>
      </c>
      <c r="AO17" s="70">
        <f>'G-2'!T21</f>
        <v>264</v>
      </c>
      <c r="AP17" s="65"/>
      <c r="AQ17" s="65"/>
      <c r="AR17" s="65"/>
      <c r="AS17" s="65"/>
      <c r="AT17" s="65"/>
      <c r="AU17" s="65">
        <f t="shared" ref="AU17:BA17" si="6">E18</f>
        <v>1202</v>
      </c>
      <c r="AV17" s="65">
        <f t="shared" si="6"/>
        <v>1189</v>
      </c>
      <c r="AW17" s="65">
        <f t="shared" si="6"/>
        <v>1083</v>
      </c>
      <c r="AX17" s="65">
        <f t="shared" si="6"/>
        <v>995</v>
      </c>
      <c r="AY17" s="65">
        <f t="shared" si="6"/>
        <v>932.5</v>
      </c>
      <c r="AZ17" s="65">
        <f t="shared" si="6"/>
        <v>884</v>
      </c>
      <c r="BA17" s="65">
        <f t="shared" si="6"/>
        <v>884.5</v>
      </c>
      <c r="BB17" s="65"/>
      <c r="BC17" s="65"/>
      <c r="BD17" s="65"/>
      <c r="BE17" s="65">
        <f t="shared" ref="BE17:BQ17" si="7">P18</f>
        <v>963</v>
      </c>
      <c r="BF17" s="65">
        <f t="shared" si="7"/>
        <v>995.5</v>
      </c>
      <c r="BG17" s="65">
        <f t="shared" si="7"/>
        <v>1020.5</v>
      </c>
      <c r="BH17" s="65">
        <f t="shared" si="7"/>
        <v>1017</v>
      </c>
      <c r="BI17" s="65">
        <f t="shared" si="7"/>
        <v>995</v>
      </c>
      <c r="BJ17" s="65">
        <f t="shared" si="7"/>
        <v>940.5</v>
      </c>
      <c r="BK17" s="65">
        <f t="shared" si="7"/>
        <v>865</v>
      </c>
      <c r="BL17" s="65">
        <f t="shared" si="7"/>
        <v>843</v>
      </c>
      <c r="BM17" s="65">
        <f t="shared" si="7"/>
        <v>815.5</v>
      </c>
      <c r="BN17" s="65">
        <f t="shared" si="7"/>
        <v>754.5</v>
      </c>
      <c r="BO17" s="65">
        <f t="shared" si="7"/>
        <v>796</v>
      </c>
      <c r="BP17" s="65">
        <f t="shared" si="7"/>
        <v>848</v>
      </c>
      <c r="BQ17" s="65">
        <f t="shared" si="7"/>
        <v>918.5</v>
      </c>
      <c r="BR17" s="65"/>
      <c r="BS17" s="65"/>
      <c r="BT17" s="65"/>
      <c r="BU17" s="65">
        <f t="shared" ref="BU17:CC17" si="8">AG18</f>
        <v>951.5</v>
      </c>
      <c r="BV17" s="65">
        <f t="shared" si="8"/>
        <v>968</v>
      </c>
      <c r="BW17" s="65">
        <f t="shared" si="8"/>
        <v>1063.5</v>
      </c>
      <c r="BX17" s="65">
        <f t="shared" si="8"/>
        <v>1113</v>
      </c>
      <c r="BY17" s="65">
        <f t="shared" si="8"/>
        <v>1142.5</v>
      </c>
      <c r="BZ17" s="65">
        <f t="shared" si="8"/>
        <v>1163</v>
      </c>
      <c r="CA17" s="65">
        <f t="shared" si="8"/>
        <v>1148</v>
      </c>
      <c r="CB17" s="65">
        <f t="shared" si="8"/>
        <v>1122.5</v>
      </c>
      <c r="CC17" s="65">
        <f t="shared" si="8"/>
        <v>1093</v>
      </c>
    </row>
    <row r="18" spans="1:81" ht="16.5" customHeight="1">
      <c r="A18" s="64" t="s">
        <v>105</v>
      </c>
      <c r="B18" s="70"/>
      <c r="C18" s="70"/>
      <c r="D18" s="70"/>
      <c r="E18" s="70">
        <f>B17+C17+D17+E17</f>
        <v>1202</v>
      </c>
      <c r="F18" s="70">
        <f t="shared" ref="F18:K18" si="9">C17+D17+E17+F17</f>
        <v>1189</v>
      </c>
      <c r="G18" s="70">
        <f t="shared" si="9"/>
        <v>1083</v>
      </c>
      <c r="H18" s="70">
        <f t="shared" si="9"/>
        <v>995</v>
      </c>
      <c r="I18" s="70">
        <f t="shared" si="9"/>
        <v>932.5</v>
      </c>
      <c r="J18" s="70">
        <f t="shared" si="9"/>
        <v>884</v>
      </c>
      <c r="K18" s="70">
        <f t="shared" si="9"/>
        <v>884.5</v>
      </c>
      <c r="L18" s="71"/>
      <c r="M18" s="70"/>
      <c r="N18" s="70"/>
      <c r="O18" s="70"/>
      <c r="P18" s="70">
        <f>M17+N17+O17+P17</f>
        <v>963</v>
      </c>
      <c r="Q18" s="70">
        <f t="shared" ref="Q18:AB18" si="10">N17+O17+P17+Q17</f>
        <v>995.5</v>
      </c>
      <c r="R18" s="70">
        <f t="shared" si="10"/>
        <v>1020.5</v>
      </c>
      <c r="S18" s="70">
        <f t="shared" si="10"/>
        <v>1017</v>
      </c>
      <c r="T18" s="70">
        <f t="shared" si="10"/>
        <v>995</v>
      </c>
      <c r="U18" s="70">
        <f t="shared" si="10"/>
        <v>940.5</v>
      </c>
      <c r="V18" s="70">
        <f t="shared" si="10"/>
        <v>865</v>
      </c>
      <c r="W18" s="70">
        <f t="shared" si="10"/>
        <v>843</v>
      </c>
      <c r="X18" s="70">
        <f t="shared" si="10"/>
        <v>815.5</v>
      </c>
      <c r="Y18" s="70">
        <f t="shared" si="10"/>
        <v>754.5</v>
      </c>
      <c r="Z18" s="70">
        <f t="shared" si="10"/>
        <v>796</v>
      </c>
      <c r="AA18" s="70">
        <f t="shared" si="10"/>
        <v>848</v>
      </c>
      <c r="AB18" s="70">
        <f t="shared" si="10"/>
        <v>918.5</v>
      </c>
      <c r="AC18" s="71"/>
      <c r="AD18" s="70"/>
      <c r="AE18" s="70"/>
      <c r="AF18" s="70"/>
      <c r="AG18" s="70">
        <f>AD17+AE17+AF17+AG17</f>
        <v>951.5</v>
      </c>
      <c r="AH18" s="70">
        <f t="shared" ref="AH18:AO18" si="11">AE17+AF17+AG17+AH17</f>
        <v>968</v>
      </c>
      <c r="AI18" s="70">
        <f t="shared" si="11"/>
        <v>1063.5</v>
      </c>
      <c r="AJ18" s="70">
        <f t="shared" si="11"/>
        <v>1113</v>
      </c>
      <c r="AK18" s="70">
        <f t="shared" si="11"/>
        <v>1142.5</v>
      </c>
      <c r="AL18" s="70">
        <f t="shared" si="11"/>
        <v>1163</v>
      </c>
      <c r="AM18" s="70">
        <f t="shared" si="11"/>
        <v>1148</v>
      </c>
      <c r="AN18" s="70">
        <f t="shared" si="11"/>
        <v>1122.5</v>
      </c>
      <c r="AO18" s="70">
        <f t="shared" si="11"/>
        <v>1093</v>
      </c>
      <c r="AP18" s="65"/>
      <c r="AQ18" s="65"/>
      <c r="AR18" s="65"/>
      <c r="AS18" s="65"/>
      <c r="AT18" s="65"/>
      <c r="AU18" s="65">
        <f t="shared" ref="AU18:BA18" si="12">E26</f>
        <v>0</v>
      </c>
      <c r="AV18" s="65">
        <f t="shared" si="12"/>
        <v>0</v>
      </c>
      <c r="AW18" s="65">
        <f t="shared" si="12"/>
        <v>0</v>
      </c>
      <c r="AX18" s="65">
        <f t="shared" si="12"/>
        <v>0</v>
      </c>
      <c r="AY18" s="65">
        <f t="shared" si="12"/>
        <v>0</v>
      </c>
      <c r="AZ18" s="65">
        <f t="shared" si="12"/>
        <v>0</v>
      </c>
      <c r="BA18" s="65">
        <f t="shared" si="12"/>
        <v>0</v>
      </c>
      <c r="BB18" s="65"/>
      <c r="BC18" s="65"/>
      <c r="BD18" s="65"/>
      <c r="BE18" s="65">
        <f t="shared" ref="BE18:BQ18" si="13">P26</f>
        <v>0</v>
      </c>
      <c r="BF18" s="65">
        <f t="shared" si="13"/>
        <v>0</v>
      </c>
      <c r="BG18" s="65">
        <f t="shared" si="13"/>
        <v>0</v>
      </c>
      <c r="BH18" s="65">
        <f t="shared" si="13"/>
        <v>0</v>
      </c>
      <c r="BI18" s="65">
        <f t="shared" si="13"/>
        <v>0</v>
      </c>
      <c r="BJ18" s="65">
        <f t="shared" si="13"/>
        <v>0</v>
      </c>
      <c r="BK18" s="65">
        <f t="shared" si="13"/>
        <v>0</v>
      </c>
      <c r="BL18" s="65">
        <f t="shared" si="13"/>
        <v>0</v>
      </c>
      <c r="BM18" s="65">
        <f t="shared" si="13"/>
        <v>0</v>
      </c>
      <c r="BN18" s="65">
        <f t="shared" si="13"/>
        <v>0</v>
      </c>
      <c r="BO18" s="65">
        <f t="shared" si="13"/>
        <v>0</v>
      </c>
      <c r="BP18" s="65">
        <f t="shared" si="13"/>
        <v>0</v>
      </c>
      <c r="BQ18" s="65">
        <f t="shared" si="13"/>
        <v>0</v>
      </c>
      <c r="BR18" s="65"/>
      <c r="BS18" s="65"/>
      <c r="BT18" s="65"/>
      <c r="BU18" s="65">
        <f t="shared" ref="BU18:CC18" si="14">AG26</f>
        <v>0</v>
      </c>
      <c r="BV18" s="65">
        <f t="shared" si="14"/>
        <v>0</v>
      </c>
      <c r="BW18" s="65">
        <f t="shared" si="14"/>
        <v>0</v>
      </c>
      <c r="BX18" s="65">
        <f t="shared" si="14"/>
        <v>0</v>
      </c>
      <c r="BY18" s="65">
        <f t="shared" si="14"/>
        <v>0</v>
      </c>
      <c r="BZ18" s="65">
        <f t="shared" si="14"/>
        <v>0</v>
      </c>
      <c r="CA18" s="65">
        <f t="shared" si="14"/>
        <v>0</v>
      </c>
      <c r="CB18" s="65">
        <f t="shared" si="14"/>
        <v>0</v>
      </c>
      <c r="CC18" s="65">
        <f t="shared" si="14"/>
        <v>0</v>
      </c>
    </row>
    <row r="19" spans="1:81" ht="16.5" customHeight="1">
      <c r="A19" s="61" t="s">
        <v>106</v>
      </c>
      <c r="B19" s="72"/>
      <c r="C19" s="73" t="s">
        <v>107</v>
      </c>
      <c r="D19" s="74">
        <v>0</v>
      </c>
      <c r="E19" s="73"/>
      <c r="F19" s="73" t="s">
        <v>108</v>
      </c>
      <c r="G19" s="74">
        <v>1</v>
      </c>
      <c r="H19" s="73"/>
      <c r="I19" s="73" t="s">
        <v>109</v>
      </c>
      <c r="J19" s="74">
        <v>0</v>
      </c>
      <c r="K19" s="75"/>
      <c r="L19" s="69"/>
      <c r="M19" s="72"/>
      <c r="N19" s="73"/>
      <c r="O19" s="73" t="s">
        <v>107</v>
      </c>
      <c r="P19" s="74">
        <v>0</v>
      </c>
      <c r="Q19" s="73"/>
      <c r="R19" s="73"/>
      <c r="S19" s="73"/>
      <c r="T19" s="73" t="s">
        <v>108</v>
      </c>
      <c r="U19" s="74">
        <v>1</v>
      </c>
      <c r="V19" s="73"/>
      <c r="W19" s="73"/>
      <c r="X19" s="73"/>
      <c r="Y19" s="73" t="s">
        <v>109</v>
      </c>
      <c r="Z19" s="74">
        <v>0</v>
      </c>
      <c r="AA19" s="73"/>
      <c r="AB19" s="75"/>
      <c r="AC19" s="69"/>
      <c r="AD19" s="72"/>
      <c r="AE19" s="73" t="s">
        <v>107</v>
      </c>
      <c r="AF19" s="74">
        <v>0</v>
      </c>
      <c r="AG19" s="73"/>
      <c r="AH19" s="73"/>
      <c r="AI19" s="73"/>
      <c r="AJ19" s="73" t="s">
        <v>108</v>
      </c>
      <c r="AK19" s="74">
        <v>1</v>
      </c>
      <c r="AL19" s="73"/>
      <c r="AM19" s="73"/>
      <c r="AN19" s="73" t="s">
        <v>109</v>
      </c>
      <c r="AO19" s="76">
        <v>0</v>
      </c>
      <c r="AP19" s="56"/>
      <c r="AQ19" s="56"/>
      <c r="AR19" s="56"/>
      <c r="AS19" s="56"/>
      <c r="AT19" s="56"/>
      <c r="AU19" s="56">
        <f t="shared" ref="AU19:BA19" si="15">E22</f>
        <v>0</v>
      </c>
      <c r="AV19" s="56">
        <f t="shared" si="15"/>
        <v>0</v>
      </c>
      <c r="AW19" s="56">
        <f t="shared" si="15"/>
        <v>0</v>
      </c>
      <c r="AX19" s="56">
        <f t="shared" si="15"/>
        <v>0</v>
      </c>
      <c r="AY19" s="56">
        <f t="shared" si="15"/>
        <v>0</v>
      </c>
      <c r="AZ19" s="56">
        <f t="shared" si="15"/>
        <v>0</v>
      </c>
      <c r="BA19" s="56">
        <f t="shared" si="15"/>
        <v>0</v>
      </c>
      <c r="BB19" s="56"/>
      <c r="BC19" s="56"/>
      <c r="BD19" s="56"/>
      <c r="BE19" s="56">
        <f t="shared" ref="BE19:BQ19" si="16">P22</f>
        <v>0</v>
      </c>
      <c r="BF19" s="56">
        <f t="shared" si="16"/>
        <v>0</v>
      </c>
      <c r="BG19" s="56">
        <f t="shared" si="16"/>
        <v>0</v>
      </c>
      <c r="BH19" s="56">
        <f t="shared" si="16"/>
        <v>0</v>
      </c>
      <c r="BI19" s="56">
        <f t="shared" si="16"/>
        <v>0</v>
      </c>
      <c r="BJ19" s="56">
        <f t="shared" si="16"/>
        <v>0</v>
      </c>
      <c r="BK19" s="56">
        <f t="shared" si="16"/>
        <v>0</v>
      </c>
      <c r="BL19" s="56">
        <f t="shared" si="16"/>
        <v>0</v>
      </c>
      <c r="BM19" s="56">
        <f t="shared" si="16"/>
        <v>0</v>
      </c>
      <c r="BN19" s="56">
        <f t="shared" si="16"/>
        <v>0</v>
      </c>
      <c r="BO19" s="56">
        <f t="shared" si="16"/>
        <v>0</v>
      </c>
      <c r="BP19" s="56">
        <f t="shared" si="16"/>
        <v>0</v>
      </c>
      <c r="BQ19" s="56">
        <f t="shared" si="16"/>
        <v>0</v>
      </c>
      <c r="BR19" s="56"/>
      <c r="BS19" s="56"/>
      <c r="BT19" s="56"/>
      <c r="BU19" s="56">
        <f t="shared" ref="BU19:CC19" si="17">AG22</f>
        <v>0</v>
      </c>
      <c r="BV19" s="56">
        <f t="shared" si="17"/>
        <v>0</v>
      </c>
      <c r="BW19" s="56">
        <f t="shared" si="17"/>
        <v>0</v>
      </c>
      <c r="BX19" s="56">
        <f t="shared" si="17"/>
        <v>0</v>
      </c>
      <c r="BY19" s="56">
        <f t="shared" si="17"/>
        <v>0</v>
      </c>
      <c r="BZ19" s="56">
        <f t="shared" si="17"/>
        <v>0</v>
      </c>
      <c r="CA19" s="56">
        <f t="shared" si="17"/>
        <v>0</v>
      </c>
      <c r="CB19" s="56">
        <f t="shared" si="17"/>
        <v>0</v>
      </c>
      <c r="CC19" s="56">
        <f t="shared" si="17"/>
        <v>0</v>
      </c>
    </row>
    <row r="20" spans="1:81" ht="16.5" customHeight="1">
      <c r="A20" s="56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112" t="s">
        <v>103</v>
      </c>
      <c r="U20" s="112"/>
      <c r="V20" s="77">
        <v>3</v>
      </c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56"/>
      <c r="AQ20" s="56"/>
      <c r="AR20" s="56"/>
      <c r="AS20" s="56"/>
      <c r="AT20" s="56"/>
      <c r="AU20" s="56">
        <f t="shared" ref="AU20:BA20" si="18">E30</f>
        <v>2281</v>
      </c>
      <c r="AV20" s="56">
        <f t="shared" si="18"/>
        <v>2313</v>
      </c>
      <c r="AW20" s="56">
        <f t="shared" si="18"/>
        <v>2230.5</v>
      </c>
      <c r="AX20" s="56">
        <f t="shared" si="18"/>
        <v>2131</v>
      </c>
      <c r="AY20" s="56">
        <f t="shared" si="18"/>
        <v>1980.5</v>
      </c>
      <c r="AZ20" s="56">
        <f t="shared" si="18"/>
        <v>1881</v>
      </c>
      <c r="BA20" s="56">
        <f t="shared" si="18"/>
        <v>1818.5</v>
      </c>
      <c r="BB20" s="56"/>
      <c r="BC20" s="56"/>
      <c r="BD20" s="56"/>
      <c r="BE20" s="56">
        <f t="shared" ref="BE20:BQ20" si="19">P30</f>
        <v>1867</v>
      </c>
      <c r="BF20" s="56">
        <f t="shared" si="19"/>
        <v>1934.5</v>
      </c>
      <c r="BG20" s="56">
        <f t="shared" si="19"/>
        <v>1987.5</v>
      </c>
      <c r="BH20" s="56">
        <f t="shared" si="19"/>
        <v>2050.5</v>
      </c>
      <c r="BI20" s="56">
        <f t="shared" si="19"/>
        <v>2036.5</v>
      </c>
      <c r="BJ20" s="56">
        <f t="shared" si="19"/>
        <v>1965</v>
      </c>
      <c r="BK20" s="56">
        <f t="shared" si="19"/>
        <v>1853</v>
      </c>
      <c r="BL20" s="56">
        <f t="shared" si="19"/>
        <v>1747.5</v>
      </c>
      <c r="BM20" s="56">
        <f t="shared" si="19"/>
        <v>1663.5</v>
      </c>
      <c r="BN20" s="56">
        <f t="shared" si="19"/>
        <v>1555</v>
      </c>
      <c r="BO20" s="56">
        <f t="shared" si="19"/>
        <v>1593.5</v>
      </c>
      <c r="BP20" s="56">
        <f t="shared" si="19"/>
        <v>1664</v>
      </c>
      <c r="BQ20" s="56">
        <f t="shared" si="19"/>
        <v>1830</v>
      </c>
      <c r="BR20" s="56"/>
      <c r="BS20" s="56"/>
      <c r="BT20" s="56"/>
      <c r="BU20" s="56">
        <f t="shared" ref="BU20:CC20" si="20">AG30</f>
        <v>1982</v>
      </c>
      <c r="BV20" s="56">
        <f t="shared" si="20"/>
        <v>1988</v>
      </c>
      <c r="BW20" s="56">
        <f t="shared" si="20"/>
        <v>2112</v>
      </c>
      <c r="BX20" s="56">
        <f t="shared" si="20"/>
        <v>2170</v>
      </c>
      <c r="BY20" s="56">
        <f t="shared" si="20"/>
        <v>2215</v>
      </c>
      <c r="BZ20" s="56">
        <f t="shared" si="20"/>
        <v>2271</v>
      </c>
      <c r="CA20" s="56">
        <f t="shared" si="20"/>
        <v>2268</v>
      </c>
      <c r="CB20" s="56">
        <f t="shared" si="20"/>
        <v>2288</v>
      </c>
      <c r="CC20" s="56">
        <f t="shared" si="20"/>
        <v>2244.5</v>
      </c>
    </row>
    <row r="21" spans="1:81" ht="16.5" customHeight="1">
      <c r="A21" s="64" t="s">
        <v>104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1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1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  <c r="CC21" s="65"/>
    </row>
    <row r="22" spans="1:81" ht="16.5" customHeight="1">
      <c r="A22" s="64" t="s">
        <v>105</v>
      </c>
      <c r="B22" s="70"/>
      <c r="C22" s="70"/>
      <c r="D22" s="70"/>
      <c r="E22" s="70">
        <f>B21+C21+D21+E21</f>
        <v>0</v>
      </c>
      <c r="F22" s="70">
        <f t="shared" ref="F22:K22" si="21">C21+D21+E21+F21</f>
        <v>0</v>
      </c>
      <c r="G22" s="70">
        <f t="shared" si="21"/>
        <v>0</v>
      </c>
      <c r="H22" s="70">
        <f t="shared" si="21"/>
        <v>0</v>
      </c>
      <c r="I22" s="70">
        <f t="shared" si="21"/>
        <v>0</v>
      </c>
      <c r="J22" s="70">
        <f t="shared" si="21"/>
        <v>0</v>
      </c>
      <c r="K22" s="70">
        <f t="shared" si="21"/>
        <v>0</v>
      </c>
      <c r="L22" s="71"/>
      <c r="M22" s="70"/>
      <c r="N22" s="70"/>
      <c r="O22" s="70"/>
      <c r="P22" s="70">
        <f>M21+N21+O21+P21</f>
        <v>0</v>
      </c>
      <c r="Q22" s="70">
        <f t="shared" ref="Q22:AB22" si="22">N21+O21+P21+Q21</f>
        <v>0</v>
      </c>
      <c r="R22" s="70">
        <f t="shared" si="22"/>
        <v>0</v>
      </c>
      <c r="S22" s="70">
        <f t="shared" si="22"/>
        <v>0</v>
      </c>
      <c r="T22" s="70">
        <f t="shared" si="22"/>
        <v>0</v>
      </c>
      <c r="U22" s="70">
        <f t="shared" si="22"/>
        <v>0</v>
      </c>
      <c r="V22" s="70">
        <f t="shared" si="22"/>
        <v>0</v>
      </c>
      <c r="W22" s="70">
        <f t="shared" si="22"/>
        <v>0</v>
      </c>
      <c r="X22" s="70">
        <f t="shared" si="22"/>
        <v>0</v>
      </c>
      <c r="Y22" s="70">
        <f t="shared" si="22"/>
        <v>0</v>
      </c>
      <c r="Z22" s="70">
        <f t="shared" si="22"/>
        <v>0</v>
      </c>
      <c r="AA22" s="70">
        <f t="shared" si="22"/>
        <v>0</v>
      </c>
      <c r="AB22" s="70">
        <f t="shared" si="22"/>
        <v>0</v>
      </c>
      <c r="AC22" s="71"/>
      <c r="AD22" s="70"/>
      <c r="AE22" s="70"/>
      <c r="AF22" s="70"/>
      <c r="AG22" s="70">
        <f>AD21+AE21+AF21+AG21</f>
        <v>0</v>
      </c>
      <c r="AH22" s="70">
        <f t="shared" ref="AH22:AO22" si="23">AE21+AF21+AG21+AH21</f>
        <v>0</v>
      </c>
      <c r="AI22" s="70">
        <f t="shared" si="23"/>
        <v>0</v>
      </c>
      <c r="AJ22" s="70">
        <f t="shared" si="23"/>
        <v>0</v>
      </c>
      <c r="AK22" s="70">
        <f t="shared" si="23"/>
        <v>0</v>
      </c>
      <c r="AL22" s="70">
        <f t="shared" si="23"/>
        <v>0</v>
      </c>
      <c r="AM22" s="70">
        <f t="shared" si="23"/>
        <v>0</v>
      </c>
      <c r="AN22" s="70">
        <f t="shared" si="23"/>
        <v>0</v>
      </c>
      <c r="AO22" s="70">
        <f t="shared" si="23"/>
        <v>0</v>
      </c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</row>
    <row r="23" spans="1:81" ht="16.5" customHeight="1">
      <c r="A23" s="61" t="s">
        <v>106</v>
      </c>
      <c r="B23" s="72"/>
      <c r="C23" s="73" t="s">
        <v>107</v>
      </c>
      <c r="D23" s="74">
        <v>0</v>
      </c>
      <c r="E23" s="73"/>
      <c r="F23" s="73" t="s">
        <v>108</v>
      </c>
      <c r="G23" s="74">
        <v>0</v>
      </c>
      <c r="H23" s="73"/>
      <c r="I23" s="73" t="s">
        <v>109</v>
      </c>
      <c r="J23" s="74">
        <v>0</v>
      </c>
      <c r="K23" s="75"/>
      <c r="L23" s="69"/>
      <c r="M23" s="72"/>
      <c r="N23" s="73"/>
      <c r="O23" s="73" t="s">
        <v>107</v>
      </c>
      <c r="P23" s="74">
        <v>0</v>
      </c>
      <c r="Q23" s="73"/>
      <c r="R23" s="73"/>
      <c r="S23" s="73"/>
      <c r="T23" s="73" t="s">
        <v>108</v>
      </c>
      <c r="U23" s="74">
        <v>0</v>
      </c>
      <c r="V23" s="73"/>
      <c r="W23" s="73"/>
      <c r="X23" s="73"/>
      <c r="Y23" s="73" t="s">
        <v>109</v>
      </c>
      <c r="Z23" s="74">
        <v>0</v>
      </c>
      <c r="AA23" s="73"/>
      <c r="AB23" s="73"/>
      <c r="AC23" s="69"/>
      <c r="AD23" s="72"/>
      <c r="AE23" s="73" t="s">
        <v>107</v>
      </c>
      <c r="AF23" s="74">
        <v>0</v>
      </c>
      <c r="AG23" s="73"/>
      <c r="AH23" s="73"/>
      <c r="AI23" s="73"/>
      <c r="AJ23" s="73" t="s">
        <v>108</v>
      </c>
      <c r="AK23" s="74">
        <v>0</v>
      </c>
      <c r="AL23" s="73"/>
      <c r="AM23" s="73"/>
      <c r="AN23" s="73" t="s">
        <v>109</v>
      </c>
      <c r="AO23" s="74">
        <v>0</v>
      </c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</row>
    <row r="24" spans="1:81" ht="16.5" customHeight="1">
      <c r="A24" s="56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112" t="s">
        <v>103</v>
      </c>
      <c r="U24" s="112"/>
      <c r="V24" s="77">
        <v>4</v>
      </c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</row>
    <row r="25" spans="1:81" ht="16.5" customHeight="1">
      <c r="A25" s="64" t="s">
        <v>104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1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1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</row>
    <row r="26" spans="1:81" ht="16.5" customHeight="1">
      <c r="A26" s="64" t="s">
        <v>105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1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1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</row>
    <row r="27" spans="1:81" ht="16.5" customHeight="1">
      <c r="A27" s="61" t="s">
        <v>106</v>
      </c>
      <c r="B27" s="72"/>
      <c r="C27" s="73" t="s">
        <v>107</v>
      </c>
      <c r="D27" s="74">
        <v>0</v>
      </c>
      <c r="E27" s="73"/>
      <c r="F27" s="73" t="s">
        <v>108</v>
      </c>
      <c r="G27" s="74">
        <v>0</v>
      </c>
      <c r="H27" s="73"/>
      <c r="I27" s="73" t="s">
        <v>109</v>
      </c>
      <c r="J27" s="74">
        <v>0</v>
      </c>
      <c r="K27" s="75"/>
      <c r="L27" s="69"/>
      <c r="M27" s="72"/>
      <c r="N27" s="73"/>
      <c r="O27" s="73" t="s">
        <v>107</v>
      </c>
      <c r="P27" s="74">
        <v>0</v>
      </c>
      <c r="Q27" s="73"/>
      <c r="R27" s="73"/>
      <c r="S27" s="73"/>
      <c r="T27" s="73" t="s">
        <v>108</v>
      </c>
      <c r="U27" s="74">
        <v>0</v>
      </c>
      <c r="V27" s="73"/>
      <c r="W27" s="73"/>
      <c r="X27" s="73"/>
      <c r="Y27" s="73" t="s">
        <v>109</v>
      </c>
      <c r="Z27" s="74">
        <v>0</v>
      </c>
      <c r="AA27" s="73"/>
      <c r="AB27" s="75"/>
      <c r="AC27" s="69"/>
      <c r="AD27" s="72"/>
      <c r="AE27" s="73" t="s">
        <v>107</v>
      </c>
      <c r="AF27" s="74">
        <v>0</v>
      </c>
      <c r="AG27" s="73"/>
      <c r="AH27" s="73"/>
      <c r="AI27" s="73"/>
      <c r="AJ27" s="73" t="s">
        <v>108</v>
      </c>
      <c r="AK27" s="74">
        <v>0</v>
      </c>
      <c r="AL27" s="73"/>
      <c r="AM27" s="73"/>
      <c r="AN27" s="73" t="s">
        <v>109</v>
      </c>
      <c r="AO27" s="76">
        <v>0</v>
      </c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6"/>
      <c r="BV27" s="56"/>
      <c r="BW27" s="56"/>
      <c r="BX27" s="56"/>
      <c r="BY27" s="56"/>
      <c r="BZ27" s="56"/>
      <c r="CA27" s="56"/>
      <c r="CB27" s="56"/>
      <c r="CC27" s="56"/>
    </row>
    <row r="28" spans="1:81" ht="16.5" customHeight="1">
      <c r="A28" s="56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112" t="s">
        <v>103</v>
      </c>
      <c r="U28" s="112"/>
      <c r="V28" s="68" t="s">
        <v>110</v>
      </c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56"/>
      <c r="BV28" s="56"/>
      <c r="BW28" s="56"/>
      <c r="BX28" s="56"/>
      <c r="BY28" s="56"/>
      <c r="BZ28" s="56"/>
      <c r="CA28" s="56"/>
      <c r="CB28" s="56"/>
      <c r="CC28" s="56"/>
    </row>
    <row r="29" spans="1:81" ht="16.5" customHeight="1">
      <c r="A29" s="64" t="s">
        <v>104</v>
      </c>
      <c r="B29" s="70">
        <f>B13+B17+B21+B25</f>
        <v>537.5</v>
      </c>
      <c r="C29" s="70">
        <f t="shared" ref="C29:K29" si="24">C13+C17+C21+C25</f>
        <v>603</v>
      </c>
      <c r="D29" s="70">
        <f t="shared" si="24"/>
        <v>553</v>
      </c>
      <c r="E29" s="70">
        <f t="shared" si="24"/>
        <v>587.5</v>
      </c>
      <c r="F29" s="70">
        <f t="shared" si="24"/>
        <v>569.5</v>
      </c>
      <c r="G29" s="70">
        <f t="shared" si="24"/>
        <v>520.5</v>
      </c>
      <c r="H29" s="70">
        <f t="shared" si="24"/>
        <v>453.5</v>
      </c>
      <c r="I29" s="70">
        <f t="shared" si="24"/>
        <v>437</v>
      </c>
      <c r="J29" s="70">
        <f t="shared" si="24"/>
        <v>470</v>
      </c>
      <c r="K29" s="70">
        <f t="shared" si="24"/>
        <v>458</v>
      </c>
      <c r="L29" s="71"/>
      <c r="M29" s="70">
        <f>M13+M17+M21+M25</f>
        <v>459</v>
      </c>
      <c r="N29" s="70">
        <f t="shared" ref="N29:AB29" si="25">N13+N17+N21+N25</f>
        <v>489.5</v>
      </c>
      <c r="O29" s="70">
        <f t="shared" si="25"/>
        <v>443.5</v>
      </c>
      <c r="P29" s="70">
        <f t="shared" si="25"/>
        <v>475</v>
      </c>
      <c r="Q29" s="70">
        <f t="shared" si="25"/>
        <v>526.5</v>
      </c>
      <c r="R29" s="70">
        <f t="shared" si="25"/>
        <v>542.5</v>
      </c>
      <c r="S29" s="70">
        <f t="shared" si="25"/>
        <v>506.5</v>
      </c>
      <c r="T29" s="70">
        <f t="shared" si="25"/>
        <v>461</v>
      </c>
      <c r="U29" s="70">
        <f t="shared" si="25"/>
        <v>455</v>
      </c>
      <c r="V29" s="70">
        <f t="shared" si="25"/>
        <v>430.5</v>
      </c>
      <c r="W29" s="70">
        <f t="shared" si="25"/>
        <v>401</v>
      </c>
      <c r="X29" s="70">
        <f t="shared" si="25"/>
        <v>377</v>
      </c>
      <c r="Y29" s="70">
        <f t="shared" si="25"/>
        <v>346.5</v>
      </c>
      <c r="Z29" s="70">
        <f t="shared" si="25"/>
        <v>469</v>
      </c>
      <c r="AA29" s="70">
        <f t="shared" si="25"/>
        <v>471.5</v>
      </c>
      <c r="AB29" s="70">
        <f t="shared" si="25"/>
        <v>543</v>
      </c>
      <c r="AC29" s="71"/>
      <c r="AD29" s="70">
        <f>AD13+AD17+AD21+AD25</f>
        <v>517</v>
      </c>
      <c r="AE29" s="70">
        <f t="shared" ref="AE29:AO29" si="26">AE13+AE17+AE21+AE25</f>
        <v>431</v>
      </c>
      <c r="AF29" s="70">
        <f t="shared" si="26"/>
        <v>508</v>
      </c>
      <c r="AG29" s="70">
        <f t="shared" si="26"/>
        <v>526</v>
      </c>
      <c r="AH29" s="70">
        <f t="shared" si="26"/>
        <v>523</v>
      </c>
      <c r="AI29" s="70">
        <f t="shared" si="26"/>
        <v>555</v>
      </c>
      <c r="AJ29" s="70">
        <f t="shared" si="26"/>
        <v>566</v>
      </c>
      <c r="AK29" s="70">
        <f t="shared" si="26"/>
        <v>571</v>
      </c>
      <c r="AL29" s="70">
        <f t="shared" si="26"/>
        <v>579</v>
      </c>
      <c r="AM29" s="70">
        <f t="shared" si="26"/>
        <v>552</v>
      </c>
      <c r="AN29" s="70">
        <f t="shared" si="26"/>
        <v>586</v>
      </c>
      <c r="AO29" s="70">
        <f t="shared" si="26"/>
        <v>527.5</v>
      </c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  <c r="CC29" s="65"/>
    </row>
    <row r="30" spans="1:81" ht="16.5" customHeight="1">
      <c r="A30" s="64" t="s">
        <v>105</v>
      </c>
      <c r="B30" s="70"/>
      <c r="C30" s="70"/>
      <c r="D30" s="70"/>
      <c r="E30" s="70">
        <f>B29+C29+D29+E29</f>
        <v>2281</v>
      </c>
      <c r="F30" s="70">
        <f t="shared" ref="F30:K30" si="27">C29+D29+E29+F29</f>
        <v>2313</v>
      </c>
      <c r="G30" s="70">
        <f t="shared" si="27"/>
        <v>2230.5</v>
      </c>
      <c r="H30" s="70">
        <f t="shared" si="27"/>
        <v>2131</v>
      </c>
      <c r="I30" s="70">
        <f t="shared" si="27"/>
        <v>1980.5</v>
      </c>
      <c r="J30" s="70">
        <f t="shared" si="27"/>
        <v>1881</v>
      </c>
      <c r="K30" s="70">
        <f t="shared" si="27"/>
        <v>1818.5</v>
      </c>
      <c r="L30" s="71"/>
      <c r="M30" s="70"/>
      <c r="N30" s="70"/>
      <c r="O30" s="70"/>
      <c r="P30" s="70">
        <f>M29+N29+O29+P29</f>
        <v>1867</v>
      </c>
      <c r="Q30" s="70">
        <f t="shared" ref="Q30:AB30" si="28">N29+O29+P29+Q29</f>
        <v>1934.5</v>
      </c>
      <c r="R30" s="70">
        <f t="shared" si="28"/>
        <v>1987.5</v>
      </c>
      <c r="S30" s="70">
        <f t="shared" si="28"/>
        <v>2050.5</v>
      </c>
      <c r="T30" s="70">
        <f t="shared" si="28"/>
        <v>2036.5</v>
      </c>
      <c r="U30" s="70">
        <f t="shared" si="28"/>
        <v>1965</v>
      </c>
      <c r="V30" s="70">
        <f t="shared" si="28"/>
        <v>1853</v>
      </c>
      <c r="W30" s="70">
        <f t="shared" si="28"/>
        <v>1747.5</v>
      </c>
      <c r="X30" s="70">
        <f t="shared" si="28"/>
        <v>1663.5</v>
      </c>
      <c r="Y30" s="70">
        <f t="shared" si="28"/>
        <v>1555</v>
      </c>
      <c r="Z30" s="70">
        <f t="shared" si="28"/>
        <v>1593.5</v>
      </c>
      <c r="AA30" s="70">
        <f t="shared" si="28"/>
        <v>1664</v>
      </c>
      <c r="AB30" s="70">
        <f t="shared" si="28"/>
        <v>1830</v>
      </c>
      <c r="AC30" s="71"/>
      <c r="AD30" s="70"/>
      <c r="AE30" s="70"/>
      <c r="AF30" s="70"/>
      <c r="AG30" s="70">
        <f>AD29+AE29+AF29+AG29</f>
        <v>1982</v>
      </c>
      <c r="AH30" s="70">
        <f t="shared" ref="AH30:AO30" si="29">AE29+AF29+AG29+AH29</f>
        <v>1988</v>
      </c>
      <c r="AI30" s="70">
        <f t="shared" si="29"/>
        <v>2112</v>
      </c>
      <c r="AJ30" s="70">
        <f t="shared" si="29"/>
        <v>2170</v>
      </c>
      <c r="AK30" s="70">
        <f t="shared" si="29"/>
        <v>2215</v>
      </c>
      <c r="AL30" s="70">
        <f t="shared" si="29"/>
        <v>2271</v>
      </c>
      <c r="AM30" s="70">
        <f t="shared" si="29"/>
        <v>2268</v>
      </c>
      <c r="AN30" s="70">
        <f t="shared" si="29"/>
        <v>2288</v>
      </c>
      <c r="AO30" s="70">
        <f t="shared" si="29"/>
        <v>2244.5</v>
      </c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</row>
    <row r="31" spans="1:81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</row>
    <row r="32" spans="1:81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113"/>
      <c r="R32" s="113"/>
      <c r="S32" s="113"/>
      <c r="T32" s="113"/>
      <c r="U32" s="113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</row>
    <row r="33" spans="1:81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65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</row>
    <row r="34" spans="1:81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65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</row>
    <row r="35" spans="1:81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65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</row>
    <row r="36" spans="1:81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65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</row>
    <row r="37" spans="1:81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65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</row>
    <row r="38" spans="1:81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65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</row>
    <row r="39" spans="1:81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65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</row>
    <row r="40" spans="1:81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65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</row>
    <row r="41" spans="1:81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65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</row>
    <row r="42" spans="1:81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65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</row>
    <row r="43" spans="1:81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65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</row>
    <row r="44" spans="1:81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65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</row>
    <row r="45" spans="1:81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65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</row>
    <row r="46" spans="1:81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65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</row>
    <row r="47" spans="1:81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</row>
    <row r="48" spans="1:81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</row>
    <row r="49" spans="1:81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</row>
    <row r="50" spans="1:81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</row>
    <row r="51" spans="1:81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</row>
    <row r="52" spans="1:81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</row>
    <row r="53" spans="1:81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</row>
    <row r="54" spans="1:8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</row>
    <row r="55" spans="1:8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</row>
    <row r="56" spans="1:81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</row>
    <row r="57" spans="1:81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</row>
    <row r="58" spans="1:81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</row>
    <row r="59" spans="1:81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</row>
    <row r="60" spans="1:81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</row>
    <row r="61" spans="1:81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</row>
    <row r="62" spans="1:81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</row>
    <row r="63" spans="1:81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</row>
    <row r="64" spans="1:81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</row>
    <row r="65" spans="1:81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</row>
    <row r="66" spans="1:81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</row>
    <row r="67" spans="1:81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</row>
    <row r="68" spans="1:81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</row>
    <row r="69" spans="1:81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</row>
    <row r="70" spans="1:81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</row>
    <row r="71" spans="1:81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</row>
    <row r="72" spans="1:81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</row>
    <row r="73" spans="1:81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</row>
    <row r="74" spans="1:81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</row>
    <row r="75" spans="1:81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</row>
    <row r="76" spans="1:81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</row>
    <row r="77" spans="1:81">
      <c r="A77" s="56"/>
      <c r="B77" s="56"/>
      <c r="C77" s="56"/>
      <c r="D77" s="56"/>
      <c r="E77" s="56"/>
      <c r="F77" s="56"/>
      <c r="G77" s="6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</row>
    <row r="78" spans="1:81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</row>
    <row r="79" spans="1:81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G-1</vt:lpstr>
      <vt:lpstr>G-2</vt:lpstr>
      <vt:lpstr>G-Totales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2009-04-23T22:08:24Z</cp:lastPrinted>
  <dcterms:created xsi:type="dcterms:W3CDTF">1998-04-02T13:38:56Z</dcterms:created>
  <dcterms:modified xsi:type="dcterms:W3CDTF">2011-01-27T15:10:49Z</dcterms:modified>
</cp:coreProperties>
</file>